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codeName="ThisWorkbook"/>
  <mc:AlternateContent xmlns:mc="http://schemas.openxmlformats.org/markup-compatibility/2006">
    <mc:Choice Requires="x15">
      <x15ac:absPath xmlns:x15ac="http://schemas.microsoft.com/office/spreadsheetml/2010/11/ac" url="C:\Users\mmutinda\Downloads\"/>
    </mc:Choice>
  </mc:AlternateContent>
  <xr:revisionPtr revIDLastSave="0" documentId="13_ncr:1_{806F33F6-D17A-47F1-AB5F-2E0832664D3D}" xr6:coauthVersionLast="45" xr6:coauthVersionMax="45" xr10:uidLastSave="{00000000-0000-0000-0000-000000000000}"/>
  <bookViews>
    <workbookView xWindow="-120" yWindow="-120" windowWidth="20730" windowHeight="11160" activeTab="2" xr2:uid="{00000000-000D-0000-FFFF-FFFF00000000}"/>
  </bookViews>
  <sheets>
    <sheet name="Gravity Method" sheetId="6" r:id="rId1"/>
    <sheet name="Solution" sheetId="7" r:id="rId2"/>
    <sheet name="9 City" sheetId="5" r:id="rId3"/>
    <sheet name=" " sheetId="1" state="hidden" r:id="rId4"/>
    <sheet name="  " sheetId="2" state="hidden" r:id="rId5"/>
    <sheet name="Module1" sheetId="4" state="veryHidden" r:id="rId6"/>
  </sheets>
  <definedNames>
    <definedName name="_Regression_Int" localSheetId="3" hidden="1">1</definedName>
    <definedName name="solver_adj" localSheetId="2" hidden="1">'9 City'!$C$16:$C$24,'9 City'!$B$29:$J$37</definedName>
    <definedName name="solver_cvg" localSheetId="2" hidden="1">0.0001</definedName>
    <definedName name="solver_drv" localSheetId="2" hidden="1">1</definedName>
    <definedName name="solver_eng" localSheetId="2" hidden="1">2</definedName>
    <definedName name="solver_est" localSheetId="2" hidden="1">1</definedName>
    <definedName name="solver_itr" localSheetId="2" hidden="1">300</definedName>
    <definedName name="solver_lhs1" localSheetId="2" hidden="1">'9 City'!$H$29:$H$37</definedName>
    <definedName name="solver_lhs10" localSheetId="2" hidden="1">'9 City'!$F$29:$F$37</definedName>
    <definedName name="solver_lhs11" localSheetId="2" hidden="1">'9 City'!$C$29:$C$37</definedName>
    <definedName name="solver_lhs12" localSheetId="2" hidden="1">'9 City'!$B$29:$J$37</definedName>
    <definedName name="solver_lhs13" localSheetId="2" hidden="1">'9 City'!$E$29:$E$37</definedName>
    <definedName name="solver_lhs14" localSheetId="2" hidden="1">'9 City'!$C$16:$C$24</definedName>
    <definedName name="solver_lhs2" localSheetId="2" hidden="1">'9 City'!$I$29:$I$37</definedName>
    <definedName name="solver_lhs3" localSheetId="2" hidden="1">'9 City'!$C$16:$C$24</definedName>
    <definedName name="solver_lhs4" localSheetId="2" hidden="1">'9 City'!$J$29:$J$37</definedName>
    <definedName name="solver_lhs5" localSheetId="2" hidden="1">'9 City'!$B$38:$J$38</definedName>
    <definedName name="solver_lhs6" localSheetId="2" hidden="1">'9 City'!$B$29:$B$37</definedName>
    <definedName name="solver_lhs7" localSheetId="2" hidden="1">'9 City'!$C$25</definedName>
    <definedName name="solver_lhs8" localSheetId="2" hidden="1">'9 City'!$D$29:$D$37</definedName>
    <definedName name="solver_lhs9" localSheetId="2" hidden="1">'9 City'!$G$29:$G$37</definedName>
    <definedName name="solver_lin" localSheetId="2" hidden="1">1</definedName>
    <definedName name="solver_mip" localSheetId="2" hidden="1">2147483647</definedName>
    <definedName name="solver_mni" localSheetId="2" hidden="1">30</definedName>
    <definedName name="solver_mrt" localSheetId="2" hidden="1">0.075</definedName>
    <definedName name="solver_msl" localSheetId="2" hidden="1">2</definedName>
    <definedName name="solver_neg" localSheetId="2" hidden="1">2</definedName>
    <definedName name="solver_nod" localSheetId="2" hidden="1">2147483647</definedName>
    <definedName name="solver_num" localSheetId="2" hidden="1">13</definedName>
    <definedName name="solver_nwt" localSheetId="2" hidden="1">1</definedName>
    <definedName name="solver_opt" localSheetId="2" hidden="1">'9 City'!$B$13</definedName>
    <definedName name="solver_pre" localSheetId="2" hidden="1">0.000001</definedName>
    <definedName name="solver_rbv" localSheetId="2" hidden="1">1</definedName>
    <definedName name="solver_rel1" localSheetId="2" hidden="1">1</definedName>
    <definedName name="solver_rel10" localSheetId="2" hidden="1">1</definedName>
    <definedName name="solver_rel11" localSheetId="2" hidden="1">1</definedName>
    <definedName name="solver_rel12" localSheetId="2" hidden="1">5</definedName>
    <definedName name="solver_rel13" localSheetId="2" hidden="1">1</definedName>
    <definedName name="solver_rel14" localSheetId="2" hidden="1">5</definedName>
    <definedName name="solver_rel2" localSheetId="2" hidden="1">1</definedName>
    <definedName name="solver_rel3" localSheetId="2" hidden="1">5</definedName>
    <definedName name="solver_rel4" localSheetId="2" hidden="1">1</definedName>
    <definedName name="solver_rel5" localSheetId="2" hidden="1">2</definedName>
    <definedName name="solver_rel6" localSheetId="2" hidden="1">1</definedName>
    <definedName name="solver_rel7" localSheetId="2" hidden="1">1</definedName>
    <definedName name="solver_rel8" localSheetId="2" hidden="1">1</definedName>
    <definedName name="solver_rel9" localSheetId="2" hidden="1">1</definedName>
    <definedName name="solver_rhs1" localSheetId="2" hidden="1">'9 City'!$C$16:$C$24</definedName>
    <definedName name="solver_rhs10" localSheetId="2" hidden="1">'9 City'!$C$16:$C$24</definedName>
    <definedName name="solver_rhs11" localSheetId="2" hidden="1">'9 City'!$C$16:$C$24</definedName>
    <definedName name="solver_rhs12" localSheetId="2" hidden="1">binary</definedName>
    <definedName name="solver_rhs13" localSheetId="2" hidden="1">'9 City'!$C$16:$C$24</definedName>
    <definedName name="solver_rhs14" localSheetId="2" hidden="1">binary</definedName>
    <definedName name="solver_rhs2" localSheetId="2" hidden="1">'9 City'!$C$16:$C$24</definedName>
    <definedName name="solver_rhs3" localSheetId="2" hidden="1">binary</definedName>
    <definedName name="solver_rhs4" localSheetId="2" hidden="1">'9 City'!$C$16:$C$24</definedName>
    <definedName name="solver_rhs5" localSheetId="2" hidden="1">1</definedName>
    <definedName name="solver_rhs6" localSheetId="2" hidden="1">'9 City'!$C$16:$C$24</definedName>
    <definedName name="solver_rhs7" localSheetId="2" hidden="1">'9 City'!$C$26</definedName>
    <definedName name="solver_rhs8" localSheetId="2" hidden="1">'9 City'!$C$16:$C$24</definedName>
    <definedName name="solver_rhs9" localSheetId="2" hidden="1">'9 City'!$C$16:$C$24</definedName>
    <definedName name="solver_rlx" localSheetId="2" hidden="1">1</definedName>
    <definedName name="solver_rsd" localSheetId="2" hidden="1">0</definedName>
    <definedName name="solver_scl" localSheetId="2" hidden="1">2</definedName>
    <definedName name="solver_sho" localSheetId="2" hidden="1">2</definedName>
    <definedName name="solver_ssz" localSheetId="2" hidden="1">100</definedName>
    <definedName name="solver_tim" localSheetId="2" hidden="1">100</definedName>
    <definedName name="solver_tol" localSheetId="2" hidden="1">0.05</definedName>
    <definedName name="solver_typ" localSheetId="2" hidden="1">2</definedName>
    <definedName name="solver_val" localSheetId="2" hidden="1">0</definedName>
    <definedName name="solver_ver" localSheetId="2" hidden="1">3</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30" i="6" l="1"/>
  <c r="I30" i="6"/>
  <c r="F30" i="6"/>
  <c r="E30" i="6"/>
  <c r="F6" i="6"/>
  <c r="F7" i="6"/>
  <c r="F8" i="6"/>
  <c r="F9" i="6"/>
  <c r="F10" i="6"/>
  <c r="F11" i="6"/>
  <c r="F12" i="6"/>
  <c r="F13" i="6"/>
  <c r="F14" i="6"/>
  <c r="F15" i="6"/>
  <c r="F16" i="6"/>
  <c r="F17" i="6"/>
  <c r="F18" i="6"/>
  <c r="F19" i="6"/>
  <c r="F20" i="6"/>
  <c r="F21" i="6"/>
  <c r="F22" i="6"/>
  <c r="F23" i="6"/>
  <c r="F24" i="6"/>
  <c r="F25" i="6"/>
  <c r="F26" i="6"/>
  <c r="F27" i="6"/>
  <c r="F28" i="6"/>
  <c r="F29" i="6"/>
  <c r="F5" i="6"/>
  <c r="E6" i="6"/>
  <c r="E7" i="6"/>
  <c r="E8" i="6"/>
  <c r="E9" i="6"/>
  <c r="E10" i="6"/>
  <c r="E11" i="6"/>
  <c r="E12" i="6"/>
  <c r="E13" i="6"/>
  <c r="E14" i="6"/>
  <c r="E15" i="6"/>
  <c r="E16" i="6"/>
  <c r="E17" i="6"/>
  <c r="E18" i="6"/>
  <c r="E19" i="6"/>
  <c r="E20" i="6"/>
  <c r="E21" i="6"/>
  <c r="E22" i="6"/>
  <c r="E23" i="6"/>
  <c r="E24" i="6"/>
  <c r="E25" i="6"/>
  <c r="E26" i="6"/>
  <c r="E27" i="6"/>
  <c r="E28" i="6"/>
  <c r="E29" i="6"/>
  <c r="E5" i="6"/>
  <c r="D30" i="6"/>
  <c r="F26" i="7" l="1"/>
  <c r="E26" i="7"/>
  <c r="F25" i="7"/>
  <c r="E25" i="7"/>
  <c r="F24" i="7"/>
  <c r="E24" i="7"/>
  <c r="F23" i="7"/>
  <c r="E23" i="7"/>
  <c r="F22" i="7"/>
  <c r="E22" i="7"/>
  <c r="F21" i="7"/>
  <c r="E21" i="7"/>
  <c r="F20" i="7"/>
  <c r="E20" i="7"/>
  <c r="F19" i="7"/>
  <c r="E19" i="7"/>
  <c r="F18" i="7"/>
  <c r="E18" i="7"/>
  <c r="F17" i="7"/>
  <c r="E17" i="7"/>
  <c r="F16" i="7"/>
  <c r="E16" i="7"/>
  <c r="F15" i="7"/>
  <c r="E15" i="7"/>
  <c r="F14" i="7"/>
  <c r="E14" i="7"/>
  <c r="F13" i="7"/>
  <c r="E13" i="7"/>
  <c r="F12" i="7"/>
  <c r="E12" i="7"/>
  <c r="F11" i="7"/>
  <c r="E11" i="7"/>
  <c r="F10" i="7"/>
  <c r="E10" i="7"/>
  <c r="F9" i="7"/>
  <c r="E9" i="7"/>
  <c r="F8" i="7"/>
  <c r="E8" i="7"/>
  <c r="F7" i="7"/>
  <c r="E7" i="7"/>
  <c r="F6" i="7"/>
  <c r="E6" i="7"/>
  <c r="F5" i="7"/>
  <c r="E5" i="7"/>
  <c r="F4" i="7"/>
  <c r="E4" i="7"/>
  <c r="F3" i="7"/>
  <c r="E3" i="7"/>
  <c r="F2" i="7"/>
  <c r="I2" i="7" s="1"/>
  <c r="E2" i="7"/>
  <c r="H2" i="7" s="1"/>
  <c r="J38" i="5"/>
  <c r="I38" i="5"/>
  <c r="H38" i="5"/>
  <c r="G38" i="5"/>
  <c r="F38" i="5"/>
  <c r="E38" i="5"/>
  <c r="D38" i="5"/>
  <c r="C38" i="5"/>
  <c r="B38" i="5"/>
  <c r="C25" i="5"/>
  <c r="B12" i="5"/>
  <c r="B11" i="5"/>
  <c r="B10" i="5"/>
  <c r="B9" i="5"/>
  <c r="B8" i="5"/>
  <c r="B7" i="5"/>
  <c r="B6" i="5"/>
  <c r="B5" i="5"/>
  <c r="B4" i="5"/>
  <c r="B13" i="5" l="1"/>
</calcChain>
</file>

<file path=xl/sharedStrings.xml><?xml version="1.0" encoding="utf-8"?>
<sst xmlns="http://schemas.openxmlformats.org/spreadsheetml/2006/main" count="107" uniqueCount="56">
  <si>
    <t>St. Louis</t>
  </si>
  <si>
    <t>Atlanta</t>
  </si>
  <si>
    <t>Boston</t>
  </si>
  <si>
    <t>New York</t>
  </si>
  <si>
    <t>&lt;&lt;&lt;--- Total Distance x Demand</t>
  </si>
  <si>
    <t>Set of Cities</t>
  </si>
  <si>
    <t>Demand-j</t>
  </si>
  <si>
    <t>X-i (use = 1)</t>
  </si>
  <si>
    <t>Chicago</t>
  </si>
  <si>
    <t>Detroit</t>
  </si>
  <si>
    <t>Cincinnati</t>
  </si>
  <si>
    <t>Pittsburgh</t>
  </si>
  <si>
    <t xml:space="preserve">Charlotte </t>
  </si>
  <si>
    <t>Total Facilites</t>
  </si>
  <si>
    <t>Total Allowed</t>
  </si>
  <si>
    <t>Y- i,j</t>
  </si>
  <si>
    <t>Map sourc:  batchgeo.com</t>
  </si>
  <si>
    <t>Must Be Supplied</t>
  </si>
  <si>
    <t>Distance Matrix</t>
  </si>
  <si>
    <t>2) Run SOLVER to find the optimal location(s)!</t>
  </si>
  <si>
    <t>City</t>
  </si>
  <si>
    <t>Lat</t>
  </si>
  <si>
    <t>Population (1,000)</t>
  </si>
  <si>
    <t>P*Lat</t>
  </si>
  <si>
    <t>P*Lon</t>
  </si>
  <si>
    <t>Lat-cap</t>
  </si>
  <si>
    <t>See solution below!</t>
  </si>
  <si>
    <t>Lon</t>
  </si>
  <si>
    <t>Lon-cap</t>
  </si>
  <si>
    <t>See your solution in the chart below!</t>
  </si>
  <si>
    <t>Latitude</t>
  </si>
  <si>
    <t>Longitude</t>
  </si>
  <si>
    <t>Your solution for a single, low-cost location:</t>
  </si>
  <si>
    <t>Instructions:</t>
  </si>
  <si>
    <t>4) Sum all the P*Lat and P*Lon that will be needed for the final equation (E27 and F27).</t>
  </si>
  <si>
    <t>5) Now, follow the Gravity Method formula to compute the Latitude and Longitude.</t>
  </si>
  <si>
    <t xml:space="preserve">   Note:  This will minimize the total travel distance from the Distribution Center to each customer!</t>
  </si>
  <si>
    <t>Learning Activity -- Facility Location by the Gravity Method</t>
  </si>
  <si>
    <t>(LAT)</t>
  </si>
  <si>
    <t>(LON)</t>
  </si>
  <si>
    <t>Instructions</t>
  </si>
  <si>
    <t>1) Step the desired # of facilities (in YELLOW cell)</t>
  </si>
  <si>
    <t>Facility Location using Multiple Solutions:</t>
  </si>
  <si>
    <t xml:space="preserve">Once you’re finished with the Gravity Method, it’s optional, but you might want to check out this tab called “9 City”.  You’ll need Excel’s SOLVER again, but this is all set up where you only need to put the Total Allowed number of Cities for your distribution centers into the yellow cell, and SOLVER will provide the minimum cost solution for variable transportation costs represented by the cities with ones shown in the green cells.  Try 1, 2, 3 or more options for Distribution Centers.  Check with the map.  Does each solution make sense based on the size of each cities and the distances to get to all 9 cities? </t>
  </si>
  <si>
    <t xml:space="preserve">   Note:  These cells indicate an OPEN connection (1) and CLOSED connections (0).</t>
  </si>
  <si>
    <t xml:space="preserve">              SOLVER will be changes these automatically until the lowest cost solution is found.</t>
  </si>
  <si>
    <t xml:space="preserve">Note:  This is input data based on miles between each city. </t>
  </si>
  <si>
    <t xml:space="preserve">        Notice how the upper-right is exactly a mirror-image of the lower-left?</t>
  </si>
  <si>
    <t xml:space="preserve">        Example:  It's the same distance from Chicago to Atlanta and from Atlanta to Chicago.</t>
  </si>
  <si>
    <t xml:space="preserve">  </t>
  </si>
  <si>
    <t>Cost to serve</t>
  </si>
  <si>
    <t>&lt;&lt;&lt;--- You set the constraint on the number of facilities allowed.</t>
  </si>
  <si>
    <t xml:space="preserve">    This could also be multiplied by the actual cost-per-mile, but if the costs are about the same all over the East Coast, then simply minimize the miles driven will minimize the cost too.</t>
  </si>
  <si>
    <t>1) To start the computations, you'll need to compute the SUM of the population shown in Column D.</t>
  </si>
  <si>
    <t>2) Compute each city's "Population x Latitude" (column E).</t>
  </si>
  <si>
    <t>3) Compute each city's "Population x Longitude" (column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</si>
</sst>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General_)"/>
    <numFmt numFmtId="165" formatCode="0.0"/>
    <numFmt numFmtId="166" formatCode="_(* #,##0_);_(* \(#,##0\);_(* &quot;-&quot;??_);_(@_)"/>
  </numFmts>
  <fonts count="19" x14ac:knownFonts="1">
    <font>
      <sz val="12"/>
      <name val="Helv"/>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Times New Roman"/>
      <family val="1"/>
    </font>
    <font>
      <b/>
      <i/>
      <sz val="12"/>
      <color rgb="FF000000"/>
      <name val="Helv"/>
    </font>
    <font>
      <b/>
      <i/>
      <sz val="10"/>
      <color rgb="FFFF0000"/>
      <name val="Arial"/>
      <family val="2"/>
    </font>
    <font>
      <b/>
      <sz val="10"/>
      <name val="Arial"/>
      <family val="2"/>
    </font>
    <font>
      <b/>
      <i/>
      <sz val="10"/>
      <name val="Arial"/>
      <family val="2"/>
    </font>
    <font>
      <b/>
      <u/>
      <sz val="11"/>
      <color theme="1"/>
      <name val="Calibri"/>
      <family val="2"/>
      <scheme val="minor"/>
    </font>
    <font>
      <b/>
      <i/>
      <sz val="16"/>
      <color rgb="FFFF0000"/>
      <name val="Calibri"/>
      <family val="2"/>
      <scheme val="minor"/>
    </font>
    <font>
      <b/>
      <sz val="11"/>
      <color theme="1"/>
      <name val="Calibri"/>
      <family val="2"/>
      <scheme val="minor"/>
    </font>
    <font>
      <b/>
      <u/>
      <sz val="16"/>
      <color theme="1"/>
      <name val="Calibri"/>
      <family val="2"/>
      <scheme val="minor"/>
    </font>
    <font>
      <sz val="16"/>
      <color theme="1"/>
      <name val="Calibri"/>
      <family val="2"/>
      <scheme val="minor"/>
    </font>
    <font>
      <b/>
      <i/>
      <sz val="14"/>
      <color theme="1"/>
      <name val="Calibri"/>
      <family val="2"/>
      <scheme val="minor"/>
    </font>
    <font>
      <b/>
      <sz val="12"/>
      <name val="Arial"/>
      <family val="2"/>
    </font>
    <font>
      <b/>
      <sz val="14"/>
      <name val="Arial"/>
      <family val="2"/>
    </font>
    <font>
      <b/>
      <u/>
      <sz val="10"/>
      <name val="Arial"/>
      <family val="2"/>
    </font>
  </fonts>
  <fills count="10">
    <fill>
      <patternFill patternType="none"/>
    </fill>
    <fill>
      <patternFill patternType="gray125"/>
    </fill>
    <fill>
      <patternFill patternType="solid">
        <fgColor indexed="13"/>
        <bgColor indexed="64"/>
      </patternFill>
    </fill>
    <fill>
      <patternFill patternType="solid">
        <fgColor indexed="10"/>
        <bgColor indexed="64"/>
      </patternFill>
    </fill>
    <fill>
      <patternFill patternType="solid">
        <fgColor rgb="FF00B05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theme="0" tint="-0.249977111117893"/>
        <bgColor indexed="64"/>
      </patternFill>
    </fill>
    <fill>
      <patternFill patternType="solid">
        <fgColor rgb="FFFF0000"/>
        <bgColor indexed="64"/>
      </patternFill>
    </fill>
  </fills>
  <borders count="18">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164" fontId="0" fillId="0" borderId="0"/>
    <xf numFmtId="0" fontId="4" fillId="0" borderId="0"/>
    <xf numFmtId="43" fontId="4" fillId="0" borderId="0" applyFont="0" applyFill="0" applyBorder="0" applyAlignment="0" applyProtection="0"/>
    <xf numFmtId="0" fontId="3" fillId="0" borderId="0"/>
  </cellStyleXfs>
  <cellXfs count="89">
    <xf numFmtId="164" fontId="0" fillId="0" borderId="0" xfId="0"/>
    <xf numFmtId="164" fontId="5" fillId="0" borderId="0" xfId="0" applyFont="1"/>
    <xf numFmtId="164" fontId="5" fillId="0" borderId="0" xfId="0" applyFont="1" applyAlignment="1">
      <alignment horizontal="center"/>
    </xf>
    <xf numFmtId="0" fontId="4" fillId="0" borderId="0" xfId="1"/>
    <xf numFmtId="0" fontId="4" fillId="3" borderId="11" xfId="1" applyFill="1" applyBorder="1"/>
    <xf numFmtId="166" fontId="4" fillId="0" borderId="7" xfId="2" applyNumberFormat="1" applyBorder="1"/>
    <xf numFmtId="166" fontId="4" fillId="0" borderId="8" xfId="2" applyNumberFormat="1" applyBorder="1"/>
    <xf numFmtId="166" fontId="8" fillId="3" borderId="7" xfId="1" applyNumberFormat="1" applyFont="1" applyFill="1" applyBorder="1"/>
    <xf numFmtId="0" fontId="9" fillId="0" borderId="11" xfId="1" applyFont="1" applyBorder="1"/>
    <xf numFmtId="0" fontId="9" fillId="0" borderId="11" xfId="1" applyFont="1" applyBorder="1" applyAlignment="1">
      <alignment horizontal="center"/>
    </xf>
    <xf numFmtId="0" fontId="4" fillId="0" borderId="0" xfId="1" applyFill="1" applyBorder="1"/>
    <xf numFmtId="0" fontId="4" fillId="0" borderId="7" xfId="1" applyBorder="1"/>
    <xf numFmtId="0" fontId="4" fillId="0" borderId="8" xfId="1" applyBorder="1"/>
    <xf numFmtId="0" fontId="4" fillId="0" borderId="10" xfId="1" applyBorder="1"/>
    <xf numFmtId="0" fontId="4" fillId="0" borderId="0" xfId="1" applyBorder="1"/>
    <xf numFmtId="166" fontId="4" fillId="0" borderId="11" xfId="2" applyNumberFormat="1" applyFont="1" applyBorder="1"/>
    <xf numFmtId="166" fontId="4" fillId="0" borderId="0" xfId="2" applyNumberFormat="1" applyFill="1" applyBorder="1"/>
    <xf numFmtId="0" fontId="4" fillId="0" borderId="13" xfId="1" applyBorder="1"/>
    <xf numFmtId="0" fontId="4" fillId="0" borderId="14" xfId="1" applyBorder="1"/>
    <xf numFmtId="0" fontId="4" fillId="0" borderId="12" xfId="1" applyBorder="1"/>
    <xf numFmtId="0" fontId="4" fillId="0" borderId="0" xfId="1" applyFont="1" applyFill="1" applyBorder="1"/>
    <xf numFmtId="1" fontId="4" fillId="0" borderId="0" xfId="1" applyNumberFormat="1" applyFill="1" applyBorder="1"/>
    <xf numFmtId="0" fontId="4" fillId="2" borderId="11" xfId="1" applyFill="1" applyBorder="1"/>
    <xf numFmtId="166" fontId="0" fillId="2" borderId="13" xfId="2" applyNumberFormat="1" applyFont="1" applyFill="1" applyBorder="1"/>
    <xf numFmtId="166" fontId="0" fillId="2" borderId="14" xfId="2" applyNumberFormat="1" applyFont="1" applyFill="1" applyBorder="1"/>
    <xf numFmtId="166" fontId="0" fillId="2" borderId="12" xfId="2" applyNumberFormat="1" applyFont="1" applyFill="1" applyBorder="1"/>
    <xf numFmtId="0" fontId="4" fillId="0" borderId="1" xfId="1" applyBorder="1"/>
    <xf numFmtId="166" fontId="4" fillId="0" borderId="15" xfId="2" applyNumberFormat="1" applyFont="1" applyBorder="1"/>
    <xf numFmtId="166" fontId="4" fillId="0" borderId="6" xfId="2" applyNumberFormat="1" applyFont="1" applyBorder="1"/>
    <xf numFmtId="166" fontId="4" fillId="0" borderId="4" xfId="2" applyNumberFormat="1" applyFont="1" applyBorder="1"/>
    <xf numFmtId="0" fontId="4" fillId="0" borderId="3" xfId="1" applyBorder="1"/>
    <xf numFmtId="166" fontId="4" fillId="0" borderId="2" xfId="2" applyNumberFormat="1" applyFont="1" applyBorder="1"/>
    <xf numFmtId="0" fontId="4" fillId="0" borderId="9" xfId="1" applyBorder="1"/>
    <xf numFmtId="0" fontId="4" fillId="0" borderId="5" xfId="1" applyBorder="1"/>
    <xf numFmtId="0" fontId="10" fillId="0" borderId="0" xfId="3" applyFont="1" applyAlignment="1">
      <alignment horizontal="center"/>
    </xf>
    <xf numFmtId="0" fontId="11" fillId="0" borderId="0" xfId="3" applyFont="1" applyAlignment="1">
      <alignment horizontal="center"/>
    </xf>
    <xf numFmtId="0" fontId="3" fillId="0" borderId="0" xfId="3"/>
    <xf numFmtId="165" fontId="3" fillId="0" borderId="0" xfId="3" applyNumberFormat="1"/>
    <xf numFmtId="0" fontId="3" fillId="5" borderId="0" xfId="3" applyFill="1"/>
    <xf numFmtId="0" fontId="11" fillId="0" borderId="0" xfId="3" applyFont="1" applyAlignment="1">
      <alignment horizontal="left"/>
    </xf>
    <xf numFmtId="0" fontId="3" fillId="6" borderId="16" xfId="3" applyFill="1" applyBorder="1"/>
    <xf numFmtId="0" fontId="3" fillId="6" borderId="17" xfId="3" applyFill="1" applyBorder="1"/>
    <xf numFmtId="0" fontId="13" fillId="0" borderId="0" xfId="3" applyFont="1" applyAlignment="1">
      <alignment horizontal="center"/>
    </xf>
    <xf numFmtId="0" fontId="14" fillId="6" borderId="16" xfId="3" applyFont="1" applyFill="1" applyBorder="1"/>
    <xf numFmtId="0" fontId="2" fillId="0" borderId="0" xfId="3" applyFont="1"/>
    <xf numFmtId="0" fontId="15" fillId="0" borderId="0" xfId="3" applyFont="1"/>
    <xf numFmtId="0" fontId="12" fillId="0" borderId="0" xfId="3" applyFont="1" applyAlignment="1">
      <alignment horizontal="center"/>
    </xf>
    <xf numFmtId="166" fontId="4" fillId="8" borderId="7" xfId="2" applyNumberFormat="1" applyFill="1" applyBorder="1" applyAlignment="1">
      <alignment horizontal="center"/>
    </xf>
    <xf numFmtId="166" fontId="4" fillId="8" borderId="8" xfId="2" applyNumberFormat="1" applyFill="1" applyBorder="1" applyAlignment="1">
      <alignment horizontal="center"/>
    </xf>
    <xf numFmtId="166" fontId="4" fillId="8" borderId="10" xfId="2" applyNumberFormat="1" applyFill="1" applyBorder="1" applyAlignment="1">
      <alignment horizontal="center"/>
    </xf>
    <xf numFmtId="0" fontId="8" fillId="4" borderId="12" xfId="1" applyFont="1" applyFill="1" applyBorder="1" applyAlignment="1">
      <alignment horizontal="center"/>
    </xf>
    <xf numFmtId="0" fontId="16" fillId="6" borderId="12" xfId="1" applyFont="1" applyFill="1" applyBorder="1" applyAlignment="1">
      <alignment horizontal="center"/>
    </xf>
    <xf numFmtId="0" fontId="9" fillId="0" borderId="0" xfId="1" applyFont="1"/>
    <xf numFmtId="0" fontId="17" fillId="0" borderId="0" xfId="1" applyFont="1"/>
    <xf numFmtId="0" fontId="4" fillId="7" borderId="4" xfId="1" applyFill="1" applyBorder="1"/>
    <xf numFmtId="0" fontId="4" fillId="7" borderId="0" xfId="1" applyFill="1" applyBorder="1"/>
    <xf numFmtId="0" fontId="4" fillId="7" borderId="3" xfId="1" applyFill="1" applyBorder="1"/>
    <xf numFmtId="0" fontId="18" fillId="7" borderId="4" xfId="1" applyFont="1" applyFill="1" applyBorder="1"/>
    <xf numFmtId="0" fontId="4" fillId="7" borderId="4" xfId="1" applyFont="1" applyFill="1" applyBorder="1"/>
    <xf numFmtId="0" fontId="4" fillId="7" borderId="2" xfId="1" applyFont="1" applyFill="1" applyBorder="1"/>
    <xf numFmtId="0" fontId="4" fillId="7" borderId="9" xfId="1" applyFill="1" applyBorder="1"/>
    <xf numFmtId="0" fontId="4" fillId="7" borderId="5" xfId="1" applyFill="1" applyBorder="1"/>
    <xf numFmtId="1" fontId="4" fillId="5" borderId="1" xfId="1" applyNumberFormat="1" applyFill="1" applyBorder="1"/>
    <xf numFmtId="1" fontId="4" fillId="5" borderId="15" xfId="1" applyNumberFormat="1" applyFill="1" applyBorder="1"/>
    <xf numFmtId="1" fontId="4" fillId="5" borderId="6" xfId="1" applyNumberFormat="1" applyFill="1" applyBorder="1"/>
    <xf numFmtId="1" fontId="4" fillId="5" borderId="4" xfId="1" applyNumberFormat="1" applyFill="1" applyBorder="1"/>
    <xf numFmtId="1" fontId="4" fillId="5" borderId="0" xfId="1" applyNumberFormat="1" applyFill="1" applyBorder="1"/>
    <xf numFmtId="1" fontId="4" fillId="5" borderId="3" xfId="1" applyNumberFormat="1" applyFill="1" applyBorder="1"/>
    <xf numFmtId="1" fontId="9" fillId="0" borderId="0" xfId="1" applyNumberFormat="1" applyFont="1" applyFill="1" applyBorder="1"/>
    <xf numFmtId="166" fontId="4" fillId="9" borderId="7" xfId="2" applyNumberFormat="1" applyFill="1" applyBorder="1"/>
    <xf numFmtId="166" fontId="4" fillId="9" borderId="8" xfId="2" applyNumberFormat="1" applyFill="1" applyBorder="1"/>
    <xf numFmtId="0" fontId="7" fillId="0" borderId="0" xfId="1" applyFont="1" applyFill="1" applyBorder="1"/>
    <xf numFmtId="0" fontId="2" fillId="7" borderId="2" xfId="3" applyFont="1" applyFill="1" applyBorder="1" applyAlignment="1">
      <alignment horizontal="left"/>
    </xf>
    <xf numFmtId="0" fontId="2" fillId="7" borderId="9" xfId="3" applyFont="1" applyFill="1" applyBorder="1" applyAlignment="1">
      <alignment horizontal="left"/>
    </xf>
    <xf numFmtId="0" fontId="2" fillId="7" borderId="5" xfId="3" applyFont="1" applyFill="1" applyBorder="1" applyAlignment="1">
      <alignment horizontal="left"/>
    </xf>
    <xf numFmtId="0" fontId="10" fillId="7" borderId="1" xfId="3" applyFont="1" applyFill="1" applyBorder="1" applyAlignment="1">
      <alignment horizontal="left"/>
    </xf>
    <xf numFmtId="0" fontId="10" fillId="7" borderId="15" xfId="3" applyFont="1" applyFill="1" applyBorder="1" applyAlignment="1">
      <alignment horizontal="left"/>
    </xf>
    <xf numFmtId="0" fontId="10" fillId="7" borderId="6" xfId="3" applyFont="1" applyFill="1" applyBorder="1" applyAlignment="1">
      <alignment horizontal="left"/>
    </xf>
    <xf numFmtId="0" fontId="1" fillId="7" borderId="4" xfId="3" applyFont="1" applyFill="1" applyBorder="1" applyAlignment="1">
      <alignment horizontal="left"/>
    </xf>
    <xf numFmtId="0" fontId="2" fillId="7" borderId="0" xfId="3" applyFont="1" applyFill="1" applyBorder="1" applyAlignment="1">
      <alignment horizontal="left"/>
    </xf>
    <xf numFmtId="0" fontId="2" fillId="7" borderId="3" xfId="3" applyFont="1" applyFill="1" applyBorder="1" applyAlignment="1">
      <alignment horizontal="left"/>
    </xf>
    <xf numFmtId="0" fontId="2" fillId="7" borderId="4" xfId="3" applyFont="1" applyFill="1" applyBorder="1" applyAlignment="1">
      <alignment horizontal="left"/>
    </xf>
    <xf numFmtId="0" fontId="4" fillId="7" borderId="1" xfId="1" applyFill="1" applyBorder="1" applyAlignment="1">
      <alignment horizontal="left" vertical="top" wrapText="1"/>
    </xf>
    <xf numFmtId="0" fontId="4" fillId="7" borderId="15" xfId="1" applyFill="1" applyBorder="1" applyAlignment="1">
      <alignment horizontal="left" vertical="top" wrapText="1"/>
    </xf>
    <xf numFmtId="0" fontId="4" fillId="7" borderId="6" xfId="1" applyFill="1" applyBorder="1" applyAlignment="1">
      <alignment horizontal="left" vertical="top" wrapText="1"/>
    </xf>
    <xf numFmtId="0" fontId="4" fillId="7" borderId="4" xfId="1" applyFill="1" applyBorder="1" applyAlignment="1">
      <alignment horizontal="left" vertical="top" wrapText="1"/>
    </xf>
    <xf numFmtId="0" fontId="4" fillId="7" borderId="0" xfId="1" applyFill="1" applyBorder="1" applyAlignment="1">
      <alignment horizontal="left" vertical="top" wrapText="1"/>
    </xf>
    <xf numFmtId="0" fontId="4" fillId="7" borderId="3" xfId="1" applyFill="1" applyBorder="1" applyAlignment="1">
      <alignment horizontal="left" vertical="top" wrapText="1"/>
    </xf>
    <xf numFmtId="0" fontId="9" fillId="0" borderId="0" xfId="1" applyFont="1" applyAlignment="1">
      <alignment horizontal="left" wrapText="1"/>
    </xf>
  </cellXfs>
  <cellStyles count="4">
    <cellStyle name="Comma 2" xfId="2" xr:uid="{00000000-0005-0000-0000-000000000000}"/>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8819335083114609E-2"/>
          <c:y val="6.0185185185185182E-2"/>
          <c:w val="0.86804418197725286"/>
          <c:h val="0.8416746864975212"/>
        </c:manualLayout>
      </c:layout>
      <c:scatterChart>
        <c:scatterStyle val="lineMarker"/>
        <c:varyColors val="0"/>
        <c:ser>
          <c:idx val="0"/>
          <c:order val="0"/>
          <c:tx>
            <c:strRef>
              <c:f>'Gravity Method'!$A$5:$A$29</c:f>
              <c:strCach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strCache>
            </c:strRef>
          </c:tx>
          <c:spPr>
            <a:ln w="25400" cap="rnd">
              <a:noFill/>
              <a:round/>
            </a:ln>
            <a:effectLst/>
          </c:spPr>
          <c:marker>
            <c:symbol val="circle"/>
            <c:size val="5"/>
            <c:spPr>
              <a:solidFill>
                <a:schemeClr val="accent1"/>
              </a:solidFill>
              <a:ln w="9525">
                <a:solidFill>
                  <a:schemeClr val="accent1"/>
                </a:solidFill>
              </a:ln>
              <a:effectLst/>
            </c:spPr>
          </c:marker>
          <c:xVal>
            <c:numRef>
              <c:f>'Gravity Method'!$B$5:$B$29</c:f>
              <c:numCache>
                <c:formatCode>General</c:formatCode>
                <c:ptCount val="25"/>
                <c:pt idx="0">
                  <c:v>154.80000000000001</c:v>
                </c:pt>
                <c:pt idx="1">
                  <c:v>156.80000000000001</c:v>
                </c:pt>
                <c:pt idx="2">
                  <c:v>153.19999999999999</c:v>
                </c:pt>
                <c:pt idx="3">
                  <c:v>154</c:v>
                </c:pt>
                <c:pt idx="4">
                  <c:v>152</c:v>
                </c:pt>
                <c:pt idx="5">
                  <c:v>144.9</c:v>
                </c:pt>
                <c:pt idx="6">
                  <c:v>155.69999999999999</c:v>
                </c:pt>
                <c:pt idx="7">
                  <c:v>147.1</c:v>
                </c:pt>
                <c:pt idx="8">
                  <c:v>141.1</c:v>
                </c:pt>
                <c:pt idx="9">
                  <c:v>155.1</c:v>
                </c:pt>
                <c:pt idx="10">
                  <c:v>153.80000000000001</c:v>
                </c:pt>
                <c:pt idx="11">
                  <c:v>144.6</c:v>
                </c:pt>
                <c:pt idx="12">
                  <c:v>142.4</c:v>
                </c:pt>
                <c:pt idx="13">
                  <c:v>156.80000000000001</c:v>
                </c:pt>
                <c:pt idx="14">
                  <c:v>148.30000000000001</c:v>
                </c:pt>
                <c:pt idx="15">
                  <c:v>152.9</c:v>
                </c:pt>
                <c:pt idx="16">
                  <c:v>142.80000000000001</c:v>
                </c:pt>
                <c:pt idx="17">
                  <c:v>143.69999999999999</c:v>
                </c:pt>
                <c:pt idx="18">
                  <c:v>152.5</c:v>
                </c:pt>
                <c:pt idx="19">
                  <c:v>143.69999999999999</c:v>
                </c:pt>
                <c:pt idx="20">
                  <c:v>155.6</c:v>
                </c:pt>
                <c:pt idx="21">
                  <c:v>140.1</c:v>
                </c:pt>
                <c:pt idx="22">
                  <c:v>155.80000000000001</c:v>
                </c:pt>
                <c:pt idx="23">
                  <c:v>144.4</c:v>
                </c:pt>
                <c:pt idx="24">
                  <c:v>146.4</c:v>
                </c:pt>
              </c:numCache>
            </c:numRef>
          </c:xVal>
          <c:yVal>
            <c:numRef>
              <c:f>'Gravity Method'!$C$5:$C$29</c:f>
              <c:numCache>
                <c:formatCode>0.0</c:formatCode>
                <c:ptCount val="25"/>
                <c:pt idx="0">
                  <c:v>16.600000000000001</c:v>
                </c:pt>
                <c:pt idx="1">
                  <c:v>16.7</c:v>
                </c:pt>
                <c:pt idx="2">
                  <c:v>16.8</c:v>
                </c:pt>
                <c:pt idx="3">
                  <c:v>17</c:v>
                </c:pt>
                <c:pt idx="4">
                  <c:v>17</c:v>
                </c:pt>
                <c:pt idx="5">
                  <c:v>17.2</c:v>
                </c:pt>
                <c:pt idx="6">
                  <c:v>17.5</c:v>
                </c:pt>
                <c:pt idx="7">
                  <c:v>17.399999999999999</c:v>
                </c:pt>
                <c:pt idx="8">
                  <c:v>17.5</c:v>
                </c:pt>
                <c:pt idx="9">
                  <c:v>17.8</c:v>
                </c:pt>
                <c:pt idx="10">
                  <c:v>17.899999999999999</c:v>
                </c:pt>
                <c:pt idx="11">
                  <c:v>18</c:v>
                </c:pt>
                <c:pt idx="12">
                  <c:v>18.399999999999999</c:v>
                </c:pt>
                <c:pt idx="13">
                  <c:v>18.899999999999999</c:v>
                </c:pt>
                <c:pt idx="14">
                  <c:v>19.3</c:v>
                </c:pt>
                <c:pt idx="15">
                  <c:v>19.399999999999999</c:v>
                </c:pt>
                <c:pt idx="16">
                  <c:v>19.399999999999999</c:v>
                </c:pt>
                <c:pt idx="17">
                  <c:v>19.899999999999999</c:v>
                </c:pt>
                <c:pt idx="18">
                  <c:v>20.3</c:v>
                </c:pt>
                <c:pt idx="19">
                  <c:v>21.2</c:v>
                </c:pt>
                <c:pt idx="20">
                  <c:v>21.6</c:v>
                </c:pt>
                <c:pt idx="21">
                  <c:v>22.6</c:v>
                </c:pt>
                <c:pt idx="22">
                  <c:v>23.4</c:v>
                </c:pt>
                <c:pt idx="23">
                  <c:v>24</c:v>
                </c:pt>
                <c:pt idx="24">
                  <c:v>24.9</c:v>
                </c:pt>
              </c:numCache>
            </c:numRef>
          </c:yVal>
          <c:smooth val="0"/>
          <c:extLst>
            <c:ext xmlns:c16="http://schemas.microsoft.com/office/drawing/2014/chart" uri="{C3380CC4-5D6E-409C-BE32-E72D297353CC}">
              <c16:uniqueId val="{00000000-CFED-4219-8293-8FA6E4F2AE75}"/>
            </c:ext>
          </c:extLst>
        </c:ser>
        <c:ser>
          <c:idx val="1"/>
          <c:order val="1"/>
          <c:tx>
            <c:v>Capital</c:v>
          </c:tx>
          <c:spPr>
            <a:ln w="25400" cap="rnd">
              <a:noFill/>
              <a:round/>
            </a:ln>
            <a:effectLst/>
          </c:spPr>
          <c:marker>
            <c:symbol val="circle"/>
            <c:size val="5"/>
            <c:spPr>
              <a:solidFill>
                <a:schemeClr val="accent2"/>
              </a:solidFill>
              <a:ln w="98425">
                <a:solidFill>
                  <a:schemeClr val="accent2"/>
                </a:solidFill>
              </a:ln>
              <a:effectLst/>
            </c:spPr>
          </c:marker>
          <c:xVal>
            <c:numRef>
              <c:f>'Gravity Method'!$I$30</c:f>
              <c:numCache>
                <c:formatCode>General</c:formatCode>
                <c:ptCount val="1"/>
                <c:pt idx="0">
                  <c:v>140.1</c:v>
                </c:pt>
              </c:numCache>
            </c:numRef>
          </c:xVal>
          <c:yVal>
            <c:numRef>
              <c:f>'Gravity Method'!$J$30</c:f>
              <c:numCache>
                <c:formatCode>General</c:formatCode>
                <c:ptCount val="1"/>
                <c:pt idx="0">
                  <c:v>16.600000000000001</c:v>
                </c:pt>
              </c:numCache>
            </c:numRef>
          </c:yVal>
          <c:smooth val="0"/>
          <c:extLst>
            <c:ext xmlns:c16="http://schemas.microsoft.com/office/drawing/2014/chart" uri="{C3380CC4-5D6E-409C-BE32-E72D297353CC}">
              <c16:uniqueId val="{00000001-CFED-4219-8293-8FA6E4F2AE75}"/>
            </c:ext>
          </c:extLst>
        </c:ser>
        <c:dLbls>
          <c:showLegendKey val="0"/>
          <c:showVal val="0"/>
          <c:showCatName val="0"/>
          <c:showSerName val="0"/>
          <c:showPercent val="0"/>
          <c:showBubbleSize val="0"/>
        </c:dLbls>
        <c:axId val="512951200"/>
        <c:axId val="512952376"/>
      </c:scatterChart>
      <c:valAx>
        <c:axId val="512951200"/>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2952376"/>
        <c:crosses val="autoZero"/>
        <c:crossBetween val="midCat"/>
      </c:valAx>
      <c:valAx>
        <c:axId val="512952376"/>
        <c:scaling>
          <c:orientation val="maxMin"/>
          <c:max val="25"/>
          <c:min val="15"/>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295120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8819335083114609E-2"/>
          <c:y val="6.0185185185185182E-2"/>
          <c:w val="0.86804418197725286"/>
          <c:h val="0.8416746864975212"/>
        </c:manualLayout>
      </c:layout>
      <c:scatterChart>
        <c:scatterStyle val="lineMarker"/>
        <c:varyColors val="0"/>
        <c:ser>
          <c:idx val="0"/>
          <c:order val="0"/>
          <c:tx>
            <c:strRef>
              <c:f>Solution!$A$2:$A$26</c:f>
              <c:strCach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strCache>
            </c:strRef>
          </c:tx>
          <c:spPr>
            <a:ln w="25400" cap="rnd">
              <a:noFill/>
              <a:round/>
            </a:ln>
            <a:effectLst/>
          </c:spPr>
          <c:marker>
            <c:symbol val="circle"/>
            <c:size val="5"/>
            <c:spPr>
              <a:solidFill>
                <a:schemeClr val="accent1"/>
              </a:solidFill>
              <a:ln w="9525">
                <a:solidFill>
                  <a:schemeClr val="accent1"/>
                </a:solidFill>
              </a:ln>
              <a:effectLst/>
            </c:spPr>
          </c:marker>
          <c:xVal>
            <c:numRef>
              <c:f>Solution!$B$2:$B$26</c:f>
              <c:numCache>
                <c:formatCode>General</c:formatCode>
                <c:ptCount val="25"/>
                <c:pt idx="0">
                  <c:v>154.80000000000001</c:v>
                </c:pt>
                <c:pt idx="1">
                  <c:v>156.80000000000001</c:v>
                </c:pt>
                <c:pt idx="2">
                  <c:v>153.19999999999999</c:v>
                </c:pt>
                <c:pt idx="3">
                  <c:v>154</c:v>
                </c:pt>
                <c:pt idx="4">
                  <c:v>152</c:v>
                </c:pt>
                <c:pt idx="5">
                  <c:v>144.9</c:v>
                </c:pt>
                <c:pt idx="6">
                  <c:v>155.69999999999999</c:v>
                </c:pt>
                <c:pt idx="7">
                  <c:v>147.1</c:v>
                </c:pt>
                <c:pt idx="8">
                  <c:v>141.1</c:v>
                </c:pt>
                <c:pt idx="9">
                  <c:v>155.1</c:v>
                </c:pt>
                <c:pt idx="10">
                  <c:v>153.80000000000001</c:v>
                </c:pt>
                <c:pt idx="11">
                  <c:v>144.6</c:v>
                </c:pt>
                <c:pt idx="12">
                  <c:v>142.4</c:v>
                </c:pt>
                <c:pt idx="13">
                  <c:v>156.80000000000001</c:v>
                </c:pt>
                <c:pt idx="14">
                  <c:v>148.30000000000001</c:v>
                </c:pt>
                <c:pt idx="15">
                  <c:v>152.9</c:v>
                </c:pt>
                <c:pt idx="16">
                  <c:v>142.80000000000001</c:v>
                </c:pt>
                <c:pt idx="17">
                  <c:v>143.69999999999999</c:v>
                </c:pt>
                <c:pt idx="18">
                  <c:v>152.5</c:v>
                </c:pt>
                <c:pt idx="19">
                  <c:v>143.69999999999999</c:v>
                </c:pt>
                <c:pt idx="20">
                  <c:v>155.6</c:v>
                </c:pt>
                <c:pt idx="21">
                  <c:v>140.1</c:v>
                </c:pt>
                <c:pt idx="22">
                  <c:v>155.80000000000001</c:v>
                </c:pt>
                <c:pt idx="23">
                  <c:v>144.4</c:v>
                </c:pt>
                <c:pt idx="24">
                  <c:v>146.4</c:v>
                </c:pt>
              </c:numCache>
            </c:numRef>
          </c:xVal>
          <c:yVal>
            <c:numRef>
              <c:f>Solution!$C$2:$C$26</c:f>
              <c:numCache>
                <c:formatCode>0.0</c:formatCode>
                <c:ptCount val="25"/>
                <c:pt idx="0">
                  <c:v>16.600000000000001</c:v>
                </c:pt>
                <c:pt idx="1">
                  <c:v>16.7</c:v>
                </c:pt>
                <c:pt idx="2">
                  <c:v>16.8</c:v>
                </c:pt>
                <c:pt idx="3">
                  <c:v>17</c:v>
                </c:pt>
                <c:pt idx="4">
                  <c:v>17</c:v>
                </c:pt>
                <c:pt idx="5">
                  <c:v>17.2</c:v>
                </c:pt>
                <c:pt idx="6">
                  <c:v>17.5</c:v>
                </c:pt>
                <c:pt idx="7">
                  <c:v>17.399999999999999</c:v>
                </c:pt>
                <c:pt idx="8">
                  <c:v>17.5</c:v>
                </c:pt>
                <c:pt idx="9">
                  <c:v>17.8</c:v>
                </c:pt>
                <c:pt idx="10">
                  <c:v>17.899999999999999</c:v>
                </c:pt>
                <c:pt idx="11">
                  <c:v>18</c:v>
                </c:pt>
                <c:pt idx="12">
                  <c:v>18.399999999999999</c:v>
                </c:pt>
                <c:pt idx="13">
                  <c:v>18.899999999999999</c:v>
                </c:pt>
                <c:pt idx="14">
                  <c:v>19.3</c:v>
                </c:pt>
                <c:pt idx="15">
                  <c:v>19.399999999999999</c:v>
                </c:pt>
                <c:pt idx="16">
                  <c:v>19.399999999999999</c:v>
                </c:pt>
                <c:pt idx="17">
                  <c:v>19.899999999999999</c:v>
                </c:pt>
                <c:pt idx="18">
                  <c:v>20.3</c:v>
                </c:pt>
                <c:pt idx="19">
                  <c:v>21.2</c:v>
                </c:pt>
                <c:pt idx="20">
                  <c:v>21.6</c:v>
                </c:pt>
                <c:pt idx="21">
                  <c:v>22.6</c:v>
                </c:pt>
                <c:pt idx="22">
                  <c:v>23.4</c:v>
                </c:pt>
                <c:pt idx="23">
                  <c:v>24</c:v>
                </c:pt>
                <c:pt idx="24">
                  <c:v>24.9</c:v>
                </c:pt>
              </c:numCache>
            </c:numRef>
          </c:yVal>
          <c:smooth val="0"/>
          <c:extLst>
            <c:ext xmlns:c16="http://schemas.microsoft.com/office/drawing/2014/chart" uri="{C3380CC4-5D6E-409C-BE32-E72D297353CC}">
              <c16:uniqueId val="{00000000-5D75-4533-B2B0-35C71E491A6C}"/>
            </c:ext>
          </c:extLst>
        </c:ser>
        <c:ser>
          <c:idx val="1"/>
          <c:order val="1"/>
          <c:tx>
            <c:v>Capital</c:v>
          </c:tx>
          <c:spPr>
            <a:ln w="25400" cap="rnd">
              <a:noFill/>
              <a:round/>
            </a:ln>
            <a:effectLst/>
          </c:spPr>
          <c:marker>
            <c:symbol val="circle"/>
            <c:size val="5"/>
            <c:spPr>
              <a:solidFill>
                <a:schemeClr val="accent2"/>
              </a:solidFill>
              <a:ln w="98425">
                <a:solidFill>
                  <a:schemeClr val="accent2"/>
                </a:solidFill>
              </a:ln>
              <a:effectLst/>
            </c:spPr>
          </c:marker>
          <c:xVal>
            <c:numRef>
              <c:f>Solution!$H$2</c:f>
              <c:numCache>
                <c:formatCode>General</c:formatCode>
                <c:ptCount val="1"/>
                <c:pt idx="0">
                  <c:v>150.63270970304023</c:v>
                </c:pt>
              </c:numCache>
            </c:numRef>
          </c:xVal>
          <c:yVal>
            <c:numRef>
              <c:f>Solution!$I$2</c:f>
              <c:numCache>
                <c:formatCode>General</c:formatCode>
                <c:ptCount val="1"/>
                <c:pt idx="0">
                  <c:v>18.823695009486826</c:v>
                </c:pt>
              </c:numCache>
            </c:numRef>
          </c:yVal>
          <c:smooth val="0"/>
          <c:extLst>
            <c:ext xmlns:c16="http://schemas.microsoft.com/office/drawing/2014/chart" uri="{C3380CC4-5D6E-409C-BE32-E72D297353CC}">
              <c16:uniqueId val="{00000001-5D75-4533-B2B0-35C71E491A6C}"/>
            </c:ext>
          </c:extLst>
        </c:ser>
        <c:dLbls>
          <c:showLegendKey val="0"/>
          <c:showVal val="0"/>
          <c:showCatName val="0"/>
          <c:showSerName val="0"/>
          <c:showPercent val="0"/>
          <c:showBubbleSize val="0"/>
        </c:dLbls>
        <c:axId val="512951592"/>
        <c:axId val="512949240"/>
      </c:scatterChart>
      <c:valAx>
        <c:axId val="512951592"/>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2949240"/>
        <c:crosses val="autoZero"/>
        <c:crossBetween val="midCat"/>
      </c:valAx>
      <c:valAx>
        <c:axId val="512949240"/>
        <c:scaling>
          <c:orientation val="maxMin"/>
          <c:max val="25"/>
          <c:min val="15"/>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2951592"/>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chart" Target="../charts/chart1.xml"/><Relationship Id="rId1" Type="http://schemas.openxmlformats.org/officeDocument/2006/relationships/image" Target="../media/image1.png"/><Relationship Id="rId5" Type="http://schemas.openxmlformats.org/officeDocument/2006/relationships/image" Target="../media/image4.emf"/><Relationship Id="rId4" Type="http://schemas.openxmlformats.org/officeDocument/2006/relationships/image" Target="../media/image3.emf"/></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5.png"/><Relationship Id="rId1" Type="http://schemas.openxmlformats.org/officeDocument/2006/relationships/image" Target="../media/image1.png"/><Relationship Id="rId4"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8</xdr:col>
      <xdr:colOff>533399</xdr:colOff>
      <xdr:row>8</xdr:row>
      <xdr:rowOff>53774</xdr:rowOff>
    </xdr:from>
    <xdr:to>
      <xdr:col>13</xdr:col>
      <xdr:colOff>407193</xdr:colOff>
      <xdr:row>20</xdr:row>
      <xdr:rowOff>129380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4891"/>
        <a:stretch/>
      </xdr:blipFill>
      <xdr:spPr bwMode="auto">
        <a:xfrm>
          <a:off x="7034212" y="1601587"/>
          <a:ext cx="4076700" cy="23616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28575</xdr:colOff>
      <xdr:row>32</xdr:row>
      <xdr:rowOff>52387</xdr:rowOff>
    </xdr:from>
    <xdr:to>
      <xdr:col>7</xdr:col>
      <xdr:colOff>400050</xdr:colOff>
      <xdr:row>46</xdr:row>
      <xdr:rowOff>128587</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0</xdr:colOff>
      <xdr:row>32</xdr:row>
      <xdr:rowOff>0</xdr:rowOff>
    </xdr:from>
    <xdr:to>
      <xdr:col>14</xdr:col>
      <xdr:colOff>702810</xdr:colOff>
      <xdr:row>46</xdr:row>
      <xdr:rowOff>171450</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4891"/>
        <a:stretch/>
      </xdr:blipFill>
      <xdr:spPr bwMode="auto">
        <a:xfrm>
          <a:off x="6038850" y="5410200"/>
          <a:ext cx="3800816"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662462</xdr:colOff>
      <xdr:row>8</xdr:row>
      <xdr:rowOff>85725</xdr:rowOff>
    </xdr:from>
    <xdr:to>
      <xdr:col>19</xdr:col>
      <xdr:colOff>661985</xdr:colOff>
      <xdr:row>19</xdr:row>
      <xdr:rowOff>0</xdr:rowOff>
    </xdr:to>
    <xdr:pic>
      <xdr:nvPicPr>
        <xdr:cNvPr id="6" name="Picture 5" descr="http://t0.gstatic.com/images?q=tbn:ANd9GcQXaAuPnubs6mY9olGSQNNH2fIH7I44xBWCwJwpDofe3jzKQ2cq">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890181" y="1633538"/>
          <a:ext cx="3047523" cy="2009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511968</xdr:colOff>
      <xdr:row>20</xdr:row>
      <xdr:rowOff>35719</xdr:rowOff>
    </xdr:from>
    <xdr:to>
      <xdr:col>11</xdr:col>
      <xdr:colOff>374044</xdr:colOff>
      <xdr:row>27</xdr:row>
      <xdr:rowOff>130969</xdr:rowOff>
    </xdr:to>
    <xdr:pic>
      <xdr:nvPicPr>
        <xdr:cNvPr id="8" name="Picture 7">
          <a:extLst>
            <a:ext uri="{FF2B5EF4-FFF2-40B4-BE49-F238E27FC236}">
              <a16:creationId xmlns:a16="http://schemas.microsoft.com/office/drawing/2014/main" id="{00000000-0008-0000-0000-000008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35586" t="-5580" r="36625" b="-1561"/>
        <a:stretch/>
      </xdr:blipFill>
      <xdr:spPr bwMode="auto">
        <a:xfrm>
          <a:off x="4726781" y="3869532"/>
          <a:ext cx="4826982"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464343</xdr:colOff>
      <xdr:row>20</xdr:row>
      <xdr:rowOff>59532</xdr:rowOff>
    </xdr:from>
    <xdr:to>
      <xdr:col>15</xdr:col>
      <xdr:colOff>702469</xdr:colOff>
      <xdr:row>26</xdr:row>
      <xdr:rowOff>142876</xdr:rowOff>
    </xdr:to>
    <xdr:pic>
      <xdr:nvPicPr>
        <xdr:cNvPr id="9" name="Picture 8">
          <a:extLst>
            <a:ext uri="{FF2B5EF4-FFF2-40B4-BE49-F238E27FC236}">
              <a16:creationId xmlns:a16="http://schemas.microsoft.com/office/drawing/2014/main" id="{00000000-0008-0000-0000-000009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8159" t="1862" r="40125" b="2234"/>
        <a:stretch/>
      </xdr:blipFill>
      <xdr:spPr bwMode="auto">
        <a:xfrm>
          <a:off x="9644062" y="3893345"/>
          <a:ext cx="3286126" cy="1226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581025</xdr:colOff>
      <xdr:row>1</xdr:row>
      <xdr:rowOff>89494</xdr:rowOff>
    </xdr:from>
    <xdr:to>
      <xdr:col>18</xdr:col>
      <xdr:colOff>85725</xdr:colOff>
      <xdr:row>13</xdr:row>
      <xdr:rowOff>165100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4891"/>
        <a:stretch/>
      </xdr:blipFill>
      <xdr:spPr bwMode="auto">
        <a:xfrm>
          <a:off x="8448675" y="356194"/>
          <a:ext cx="3162300" cy="23616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257175</xdr:colOff>
      <xdr:row>13</xdr:row>
      <xdr:rowOff>38100</xdr:rowOff>
    </xdr:from>
    <xdr:to>
      <xdr:col>19</xdr:col>
      <xdr:colOff>105343</xdr:colOff>
      <xdr:row>21</xdr:row>
      <xdr:rowOff>172356</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5686425" y="2590800"/>
          <a:ext cx="6553768" cy="1658256"/>
        </a:xfrm>
        <a:prstGeom prst="rect">
          <a:avLst/>
        </a:prstGeom>
      </xdr:spPr>
    </xdr:pic>
    <xdr:clientData/>
  </xdr:twoCellAnchor>
  <xdr:twoCellAnchor>
    <xdr:from>
      <xdr:col>1</xdr:col>
      <xdr:colOff>9525</xdr:colOff>
      <xdr:row>28</xdr:row>
      <xdr:rowOff>52387</xdr:rowOff>
    </xdr:from>
    <xdr:to>
      <xdr:col>7</xdr:col>
      <xdr:colOff>400050</xdr:colOff>
      <xdr:row>42</xdr:row>
      <xdr:rowOff>128587</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28</xdr:row>
      <xdr:rowOff>0</xdr:rowOff>
    </xdr:from>
    <xdr:to>
      <xdr:col>15</xdr:col>
      <xdr:colOff>143216</xdr:colOff>
      <xdr:row>42</xdr:row>
      <xdr:rowOff>171450</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4891"/>
        <a:stretch/>
      </xdr:blipFill>
      <xdr:spPr bwMode="auto">
        <a:xfrm>
          <a:off x="6038850" y="5410200"/>
          <a:ext cx="3800816"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114776</xdr:colOff>
      <xdr:row>2</xdr:row>
      <xdr:rowOff>85725</xdr:rowOff>
    </xdr:from>
    <xdr:to>
      <xdr:col>11</xdr:col>
      <xdr:colOff>114299</xdr:colOff>
      <xdr:row>13</xdr:row>
      <xdr:rowOff>0</xdr:rowOff>
    </xdr:to>
    <xdr:pic>
      <xdr:nvPicPr>
        <xdr:cNvPr id="6" name="Picture 5" descr="http://t0.gstatic.com/images?q=tbn:ANd9GcQXaAuPnubs6mY9olGSQNNH2fIH7I44xBWCwJwpDofe3jzKQ2cq">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34426" y="542925"/>
          <a:ext cx="2437923" cy="2009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212147</xdr:colOff>
      <xdr:row>10</xdr:row>
      <xdr:rowOff>84859</xdr:rowOff>
    </xdr:from>
    <xdr:to>
      <xdr:col>17</xdr:col>
      <xdr:colOff>600321</xdr:colOff>
      <xdr:row>34</xdr:row>
      <xdr:rowOff>31108</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8146472" y="2037484"/>
          <a:ext cx="5874574" cy="39467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19</xdr:row>
          <xdr:rowOff>123825</xdr:rowOff>
        </xdr:from>
        <xdr:to>
          <xdr:col>0</xdr:col>
          <xdr:colOff>0</xdr:colOff>
          <xdr:row>21</xdr:row>
          <xdr:rowOff>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US" sz="1200" b="1" i="1" u="none" strike="noStrike" baseline="0">
                  <a:solidFill>
                    <a:srgbClr val="000000"/>
                  </a:solidFill>
                  <a:latin typeface="Helv"/>
                </a:rPr>
                <a:t>Iterate</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opLeftCell="A19" zoomScale="80" zoomScaleNormal="80" workbookViewId="0">
      <selection activeCell="E30" sqref="E30"/>
    </sheetView>
  </sheetViews>
  <sheetFormatPr defaultRowHeight="15" x14ac:dyDescent="0.25"/>
  <cols>
    <col min="1" max="3" width="8.88671875" style="36"/>
    <col min="4" max="4" width="13.5546875" style="36" bestFit="1" customWidth="1"/>
    <col min="5" max="8" width="8.88671875" style="36"/>
    <col min="9" max="9" width="11.109375" style="36" customWidth="1"/>
    <col min="10" max="10" width="11.21875" style="36" customWidth="1"/>
    <col min="11" max="16384" width="8.88671875" style="36"/>
  </cols>
  <sheetData>
    <row r="1" spans="1:16" ht="15.75" thickBot="1" x14ac:dyDescent="0.3">
      <c r="A1" s="44" t="s">
        <v>37</v>
      </c>
    </row>
    <row r="2" spans="1:16" x14ac:dyDescent="0.25">
      <c r="A2" s="44"/>
      <c r="H2" s="75" t="s">
        <v>33</v>
      </c>
      <c r="I2" s="76"/>
      <c r="J2" s="76"/>
      <c r="K2" s="76"/>
      <c r="L2" s="76"/>
      <c r="M2" s="76"/>
      <c r="N2" s="76"/>
      <c r="O2" s="76"/>
      <c r="P2" s="77"/>
    </row>
    <row r="3" spans="1:16" x14ac:dyDescent="0.25">
      <c r="A3" s="44"/>
      <c r="B3" s="46" t="s">
        <v>30</v>
      </c>
      <c r="C3" s="46" t="s">
        <v>31</v>
      </c>
      <c r="H3" s="78" t="s">
        <v>53</v>
      </c>
      <c r="I3" s="79"/>
      <c r="J3" s="79"/>
      <c r="K3" s="79"/>
      <c r="L3" s="79"/>
      <c r="M3" s="79"/>
      <c r="N3" s="79"/>
      <c r="O3" s="79"/>
      <c r="P3" s="80"/>
    </row>
    <row r="4" spans="1:16" s="34" customFormat="1" x14ac:dyDescent="0.25">
      <c r="A4" s="34" t="s">
        <v>20</v>
      </c>
      <c r="B4" s="34" t="s">
        <v>38</v>
      </c>
      <c r="C4" s="34" t="s">
        <v>39</v>
      </c>
      <c r="D4" s="34" t="s">
        <v>22</v>
      </c>
      <c r="E4" s="34" t="s">
        <v>23</v>
      </c>
      <c r="F4" s="34" t="s">
        <v>24</v>
      </c>
      <c r="H4" s="78" t="s">
        <v>54</v>
      </c>
      <c r="I4" s="79"/>
      <c r="J4" s="79"/>
      <c r="K4" s="79"/>
      <c r="L4" s="79"/>
      <c r="M4" s="79"/>
      <c r="N4" s="79"/>
      <c r="O4" s="79"/>
      <c r="P4" s="80"/>
    </row>
    <row r="5" spans="1:16" x14ac:dyDescent="0.25">
      <c r="A5" s="36">
        <v>1</v>
      </c>
      <c r="B5" s="36">
        <v>154.80000000000001</v>
      </c>
      <c r="C5" s="37">
        <v>16.600000000000001</v>
      </c>
      <c r="D5" s="36">
        <v>1655</v>
      </c>
      <c r="E5" s="41">
        <f>D5*B5</f>
        <v>256194.00000000003</v>
      </c>
      <c r="F5" s="41">
        <f>D5*C5</f>
        <v>27473.000000000004</v>
      </c>
      <c r="H5" s="78" t="s">
        <v>55</v>
      </c>
      <c r="I5" s="79"/>
      <c r="J5" s="79"/>
      <c r="K5" s="79"/>
      <c r="L5" s="79"/>
      <c r="M5" s="79"/>
      <c r="N5" s="79"/>
      <c r="O5" s="79"/>
      <c r="P5" s="80"/>
    </row>
    <row r="6" spans="1:16" x14ac:dyDescent="0.25">
      <c r="A6" s="36">
        <v>2</v>
      </c>
      <c r="B6" s="36">
        <v>156.80000000000001</v>
      </c>
      <c r="C6" s="37">
        <v>16.7</v>
      </c>
      <c r="D6" s="36">
        <v>2300</v>
      </c>
      <c r="E6" s="41">
        <f t="shared" ref="E6:E29" si="0">D6*B6</f>
        <v>360640</v>
      </c>
      <c r="F6" s="41">
        <f t="shared" ref="F6:F29" si="1">D6*C6</f>
        <v>38410</v>
      </c>
      <c r="H6" s="81" t="s">
        <v>34</v>
      </c>
      <c r="I6" s="79"/>
      <c r="J6" s="79"/>
      <c r="K6" s="79"/>
      <c r="L6" s="79"/>
      <c r="M6" s="79"/>
      <c r="N6" s="79"/>
      <c r="O6" s="79"/>
      <c r="P6" s="80"/>
    </row>
    <row r="7" spans="1:16" x14ac:dyDescent="0.25">
      <c r="A7" s="36">
        <v>3</v>
      </c>
      <c r="B7" s="36">
        <v>153.19999999999999</v>
      </c>
      <c r="C7" s="37">
        <v>16.8</v>
      </c>
      <c r="D7" s="36">
        <v>601</v>
      </c>
      <c r="E7" s="41">
        <f t="shared" si="0"/>
        <v>92073.2</v>
      </c>
      <c r="F7" s="41">
        <f t="shared" si="1"/>
        <v>10096.800000000001</v>
      </c>
      <c r="H7" s="81" t="s">
        <v>35</v>
      </c>
      <c r="I7" s="79"/>
      <c r="J7" s="79"/>
      <c r="K7" s="79"/>
      <c r="L7" s="79"/>
      <c r="M7" s="79"/>
      <c r="N7" s="79"/>
      <c r="O7" s="79"/>
      <c r="P7" s="80"/>
    </row>
    <row r="8" spans="1:16" ht="15.75" thickBot="1" x14ac:dyDescent="0.3">
      <c r="A8" s="36">
        <v>4</v>
      </c>
      <c r="B8" s="36">
        <v>154</v>
      </c>
      <c r="C8" s="37">
        <v>17</v>
      </c>
      <c r="D8" s="36">
        <v>1385</v>
      </c>
      <c r="E8" s="41">
        <f t="shared" si="0"/>
        <v>213290</v>
      </c>
      <c r="F8" s="41">
        <f t="shared" si="1"/>
        <v>23545</v>
      </c>
      <c r="H8" s="72" t="s">
        <v>36</v>
      </c>
      <c r="I8" s="73"/>
      <c r="J8" s="73"/>
      <c r="K8" s="73"/>
      <c r="L8" s="73"/>
      <c r="M8" s="73"/>
      <c r="N8" s="73"/>
      <c r="O8" s="73"/>
      <c r="P8" s="74"/>
    </row>
    <row r="9" spans="1:16" x14ac:dyDescent="0.25">
      <c r="A9" s="36">
        <v>5</v>
      </c>
      <c r="B9" s="36">
        <v>152</v>
      </c>
      <c r="C9" s="37">
        <v>17</v>
      </c>
      <c r="D9" s="36">
        <v>1230</v>
      </c>
      <c r="E9" s="41">
        <f t="shared" si="0"/>
        <v>186960</v>
      </c>
      <c r="F9" s="41">
        <f t="shared" si="1"/>
        <v>20910</v>
      </c>
    </row>
    <row r="10" spans="1:16" x14ac:dyDescent="0.25">
      <c r="A10" s="36">
        <v>6</v>
      </c>
      <c r="B10" s="36">
        <v>144.9</v>
      </c>
      <c r="C10" s="37">
        <v>17.2</v>
      </c>
      <c r="D10" s="36">
        <v>665</v>
      </c>
      <c r="E10" s="41">
        <f t="shared" si="0"/>
        <v>96358.5</v>
      </c>
      <c r="F10" s="41">
        <f t="shared" si="1"/>
        <v>11438</v>
      </c>
    </row>
    <row r="11" spans="1:16" x14ac:dyDescent="0.25">
      <c r="A11" s="36">
        <v>7</v>
      </c>
      <c r="B11" s="36">
        <v>155.69999999999999</v>
      </c>
      <c r="C11" s="37">
        <v>17.5</v>
      </c>
      <c r="D11" s="36">
        <v>664</v>
      </c>
      <c r="E11" s="41">
        <f t="shared" si="0"/>
        <v>103384.79999999999</v>
      </c>
      <c r="F11" s="41">
        <f t="shared" si="1"/>
        <v>11620</v>
      </c>
    </row>
    <row r="12" spans="1:16" x14ac:dyDescent="0.25">
      <c r="A12" s="36">
        <v>8</v>
      </c>
      <c r="B12" s="36">
        <v>147.1</v>
      </c>
      <c r="C12" s="37">
        <v>17.399999999999999</v>
      </c>
      <c r="D12" s="36">
        <v>885</v>
      </c>
      <c r="E12" s="41">
        <f t="shared" si="0"/>
        <v>130183.5</v>
      </c>
      <c r="F12" s="41">
        <f t="shared" si="1"/>
        <v>15398.999999999998</v>
      </c>
    </row>
    <row r="13" spans="1:16" x14ac:dyDescent="0.25">
      <c r="A13" s="36">
        <v>9</v>
      </c>
      <c r="B13" s="36">
        <v>141.1</v>
      </c>
      <c r="C13" s="37">
        <v>17.5</v>
      </c>
      <c r="D13" s="36">
        <v>1116</v>
      </c>
      <c r="E13" s="41">
        <f t="shared" si="0"/>
        <v>157467.6</v>
      </c>
      <c r="F13" s="41">
        <f t="shared" si="1"/>
        <v>19530</v>
      </c>
    </row>
    <row r="14" spans="1:16" x14ac:dyDescent="0.25">
      <c r="A14" s="36">
        <v>10</v>
      </c>
      <c r="B14" s="36">
        <v>155.1</v>
      </c>
      <c r="C14" s="37">
        <v>17.8</v>
      </c>
      <c r="D14" s="36">
        <v>636</v>
      </c>
      <c r="E14" s="41">
        <f t="shared" si="0"/>
        <v>98643.599999999991</v>
      </c>
      <c r="F14" s="41">
        <f t="shared" si="1"/>
        <v>11320.800000000001</v>
      </c>
    </row>
    <row r="15" spans="1:16" x14ac:dyDescent="0.25">
      <c r="A15" s="36">
        <v>11</v>
      </c>
      <c r="B15" s="36">
        <v>153.80000000000001</v>
      </c>
      <c r="C15" s="37">
        <v>17.899999999999999</v>
      </c>
      <c r="D15" s="36">
        <v>1200</v>
      </c>
      <c r="E15" s="41">
        <f t="shared" si="0"/>
        <v>184560</v>
      </c>
      <c r="F15" s="41">
        <f t="shared" si="1"/>
        <v>21480</v>
      </c>
    </row>
    <row r="16" spans="1:16" x14ac:dyDescent="0.25">
      <c r="A16" s="36">
        <v>12</v>
      </c>
      <c r="B16" s="36">
        <v>144.6</v>
      </c>
      <c r="C16" s="37">
        <v>18</v>
      </c>
      <c r="D16" s="36">
        <v>148</v>
      </c>
      <c r="E16" s="41">
        <f t="shared" si="0"/>
        <v>21400.799999999999</v>
      </c>
      <c r="F16" s="41">
        <f t="shared" si="1"/>
        <v>2664</v>
      </c>
    </row>
    <row r="17" spans="1:10" x14ac:dyDescent="0.25">
      <c r="A17" s="36">
        <v>13</v>
      </c>
      <c r="B17" s="36">
        <v>142.4</v>
      </c>
      <c r="C17" s="37">
        <v>18.399999999999999</v>
      </c>
      <c r="D17" s="36">
        <v>854</v>
      </c>
      <c r="E17" s="41">
        <f t="shared" si="0"/>
        <v>121609.60000000001</v>
      </c>
      <c r="F17" s="41">
        <f t="shared" si="1"/>
        <v>15713.599999999999</v>
      </c>
    </row>
    <row r="18" spans="1:10" x14ac:dyDescent="0.25">
      <c r="A18" s="36">
        <v>14</v>
      </c>
      <c r="B18" s="36">
        <v>156.80000000000001</v>
      </c>
      <c r="C18" s="37">
        <v>18.899999999999999</v>
      </c>
      <c r="D18" s="36">
        <v>1473</v>
      </c>
      <c r="E18" s="41">
        <f t="shared" si="0"/>
        <v>230966.40000000002</v>
      </c>
      <c r="F18" s="41">
        <f t="shared" si="1"/>
        <v>27839.699999999997</v>
      </c>
    </row>
    <row r="19" spans="1:10" x14ac:dyDescent="0.25">
      <c r="A19" s="36">
        <v>15</v>
      </c>
      <c r="B19" s="36">
        <v>148.30000000000001</v>
      </c>
      <c r="C19" s="37">
        <v>19.3</v>
      </c>
      <c r="D19" s="36">
        <v>615</v>
      </c>
      <c r="E19" s="41">
        <f t="shared" si="0"/>
        <v>91204.5</v>
      </c>
      <c r="F19" s="41">
        <f t="shared" si="1"/>
        <v>11869.5</v>
      </c>
    </row>
    <row r="20" spans="1:10" x14ac:dyDescent="0.25">
      <c r="A20" s="36">
        <v>16</v>
      </c>
      <c r="B20" s="36">
        <v>152.9</v>
      </c>
      <c r="C20" s="37">
        <v>19.399999999999999</v>
      </c>
      <c r="D20" s="36">
        <v>1145</v>
      </c>
      <c r="E20" s="41">
        <f t="shared" si="0"/>
        <v>175070.5</v>
      </c>
      <c r="F20" s="41">
        <f t="shared" si="1"/>
        <v>22213</v>
      </c>
    </row>
    <row r="21" spans="1:10" x14ac:dyDescent="0.25">
      <c r="A21" s="36">
        <v>17</v>
      </c>
      <c r="B21" s="36">
        <v>142.80000000000001</v>
      </c>
      <c r="C21" s="37">
        <v>19.399999999999999</v>
      </c>
      <c r="D21" s="36">
        <v>627</v>
      </c>
      <c r="E21" s="41">
        <f t="shared" si="0"/>
        <v>89535.6</v>
      </c>
      <c r="F21" s="41">
        <f t="shared" si="1"/>
        <v>12163.8</v>
      </c>
    </row>
    <row r="22" spans="1:10" x14ac:dyDescent="0.25">
      <c r="A22" s="36">
        <v>18</v>
      </c>
      <c r="B22" s="36">
        <v>143.69999999999999</v>
      </c>
      <c r="C22" s="37">
        <v>19.899999999999999</v>
      </c>
      <c r="D22" s="36">
        <v>542</v>
      </c>
      <c r="E22" s="41">
        <f t="shared" si="0"/>
        <v>77885.399999999994</v>
      </c>
      <c r="F22" s="41">
        <f t="shared" si="1"/>
        <v>10785.8</v>
      </c>
    </row>
    <row r="23" spans="1:10" x14ac:dyDescent="0.25">
      <c r="A23" s="36">
        <v>19</v>
      </c>
      <c r="B23" s="36">
        <v>152.5</v>
      </c>
      <c r="C23" s="37">
        <v>20.3</v>
      </c>
      <c r="D23" s="36">
        <v>379</v>
      </c>
      <c r="E23" s="41">
        <f t="shared" si="0"/>
        <v>57797.5</v>
      </c>
      <c r="F23" s="41">
        <f t="shared" si="1"/>
        <v>7693.7</v>
      </c>
    </row>
    <row r="24" spans="1:10" x14ac:dyDescent="0.25">
      <c r="A24" s="36">
        <v>20</v>
      </c>
      <c r="B24" s="36">
        <v>143.69999999999999</v>
      </c>
      <c r="C24" s="37">
        <v>21.2</v>
      </c>
      <c r="D24" s="36">
        <v>964</v>
      </c>
      <c r="E24" s="41">
        <f t="shared" si="0"/>
        <v>138526.79999999999</v>
      </c>
      <c r="F24" s="41">
        <f t="shared" si="1"/>
        <v>20436.8</v>
      </c>
    </row>
    <row r="25" spans="1:10" x14ac:dyDescent="0.25">
      <c r="A25" s="36">
        <v>21</v>
      </c>
      <c r="B25" s="36">
        <v>155.6</v>
      </c>
      <c r="C25" s="37">
        <v>21.6</v>
      </c>
      <c r="D25" s="36">
        <v>546</v>
      </c>
      <c r="E25" s="41">
        <f t="shared" si="0"/>
        <v>84957.599999999991</v>
      </c>
      <c r="F25" s="41">
        <f t="shared" si="1"/>
        <v>11793.6</v>
      </c>
    </row>
    <row r="26" spans="1:10" x14ac:dyDescent="0.25">
      <c r="A26" s="36">
        <v>22</v>
      </c>
      <c r="B26" s="36">
        <v>140.1</v>
      </c>
      <c r="C26" s="37">
        <v>22.6</v>
      </c>
      <c r="D26" s="36">
        <v>706</v>
      </c>
      <c r="E26" s="41">
        <f t="shared" si="0"/>
        <v>98910.599999999991</v>
      </c>
      <c r="F26" s="41">
        <f t="shared" si="1"/>
        <v>15955.6</v>
      </c>
    </row>
    <row r="27" spans="1:10" x14ac:dyDescent="0.25">
      <c r="A27" s="36">
        <v>23</v>
      </c>
      <c r="B27" s="36">
        <v>155.80000000000001</v>
      </c>
      <c r="C27" s="37">
        <v>23.4</v>
      </c>
      <c r="D27" s="36">
        <v>727</v>
      </c>
      <c r="E27" s="41">
        <f t="shared" si="0"/>
        <v>113266.6</v>
      </c>
      <c r="F27" s="41">
        <f t="shared" si="1"/>
        <v>17011.8</v>
      </c>
    </row>
    <row r="28" spans="1:10" ht="18.75" x14ac:dyDescent="0.3">
      <c r="A28" s="36">
        <v>24</v>
      </c>
      <c r="B28" s="36">
        <v>144.4</v>
      </c>
      <c r="C28" s="37">
        <v>24</v>
      </c>
      <c r="D28" s="36">
        <v>669</v>
      </c>
      <c r="E28" s="41">
        <f t="shared" si="0"/>
        <v>96603.6</v>
      </c>
      <c r="F28" s="41">
        <f t="shared" si="1"/>
        <v>16056</v>
      </c>
      <c r="H28" s="45" t="s">
        <v>32</v>
      </c>
    </row>
    <row r="29" spans="1:10" ht="21" x14ac:dyDescent="0.35">
      <c r="A29" s="36">
        <v>25</v>
      </c>
      <c r="B29" s="36">
        <v>146.4</v>
      </c>
      <c r="C29" s="37">
        <v>24.9</v>
      </c>
      <c r="D29" s="36">
        <v>931</v>
      </c>
      <c r="E29" s="41">
        <f t="shared" si="0"/>
        <v>136298.4</v>
      </c>
      <c r="F29" s="41">
        <f t="shared" si="1"/>
        <v>23181.899999999998</v>
      </c>
      <c r="I29" s="42" t="s">
        <v>30</v>
      </c>
      <c r="J29" s="42" t="s">
        <v>31</v>
      </c>
    </row>
    <row r="30" spans="1:10" ht="21" x14ac:dyDescent="0.35">
      <c r="D30" s="40">
        <f>SUM(D5:D29)</f>
        <v>22663</v>
      </c>
      <c r="E30" s="40">
        <f>SUM(E5:E29)</f>
        <v>3413789.1000000006</v>
      </c>
      <c r="F30" s="40">
        <f>SUM(F5:F29)</f>
        <v>426601.39999999991</v>
      </c>
      <c r="I30" s="43">
        <f>D30*B26/D30</f>
        <v>140.1</v>
      </c>
      <c r="J30" s="43">
        <f>D30*C5/D30</f>
        <v>16.600000000000001</v>
      </c>
    </row>
    <row r="31" spans="1:10" ht="21" x14ac:dyDescent="0.35">
      <c r="C31" s="39" t="s">
        <v>29</v>
      </c>
    </row>
  </sheetData>
  <mergeCells count="7">
    <mergeCell ref="H8:P8"/>
    <mergeCell ref="H2:P2"/>
    <mergeCell ref="H3:P3"/>
    <mergeCell ref="H5:P5"/>
    <mergeCell ref="H4:P4"/>
    <mergeCell ref="H6:P6"/>
    <mergeCell ref="H7:P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6"/>
  <sheetViews>
    <sheetView topLeftCell="B25" workbookViewId="0">
      <selection activeCell="H2" sqref="H2"/>
    </sheetView>
  </sheetViews>
  <sheetFormatPr defaultRowHeight="15" x14ac:dyDescent="0.25"/>
  <cols>
    <col min="1" max="3" width="8.88671875" style="36"/>
    <col min="4" max="4" width="13.5546875" style="36" bestFit="1" customWidth="1"/>
    <col min="5" max="16384" width="8.88671875" style="36"/>
  </cols>
  <sheetData>
    <row r="1" spans="1:12" s="34" customFormat="1" ht="21" x14ac:dyDescent="0.35">
      <c r="A1" s="34" t="s">
        <v>20</v>
      </c>
      <c r="B1" s="34" t="s">
        <v>21</v>
      </c>
      <c r="C1" s="34" t="s">
        <v>27</v>
      </c>
      <c r="D1" s="34" t="s">
        <v>22</v>
      </c>
      <c r="E1" s="34" t="s">
        <v>23</v>
      </c>
      <c r="F1" s="34" t="s">
        <v>24</v>
      </c>
      <c r="H1" s="34" t="s">
        <v>25</v>
      </c>
      <c r="I1" s="34" t="s">
        <v>28</v>
      </c>
      <c r="L1" s="35" t="s">
        <v>26</v>
      </c>
    </row>
    <row r="2" spans="1:12" x14ac:dyDescent="0.25">
      <c r="A2" s="36">
        <v>1</v>
      </c>
      <c r="B2" s="36">
        <v>154.80000000000001</v>
      </c>
      <c r="C2" s="37">
        <v>16.600000000000001</v>
      </c>
      <c r="D2" s="36">
        <v>1655</v>
      </c>
      <c r="E2" s="38">
        <f t="shared" ref="E2:E26" si="0">D2*B2</f>
        <v>256194.00000000003</v>
      </c>
      <c r="F2" s="38">
        <f t="shared" ref="F2:F26" si="1">D2*C2</f>
        <v>27473.000000000004</v>
      </c>
      <c r="H2" s="36">
        <f>SUM(E2:E26)/SUM(D2:D26)</f>
        <v>150.63270970304023</v>
      </c>
      <c r="I2" s="36">
        <f>SUM(F2:F26)/SUM(D2:D26)</f>
        <v>18.823695009486826</v>
      </c>
    </row>
    <row r="3" spans="1:12" x14ac:dyDescent="0.25">
      <c r="A3" s="36">
        <v>2</v>
      </c>
      <c r="B3" s="36">
        <v>156.80000000000001</v>
      </c>
      <c r="C3" s="37">
        <v>16.7</v>
      </c>
      <c r="D3" s="36">
        <v>2300</v>
      </c>
      <c r="E3" s="38">
        <f t="shared" si="0"/>
        <v>360640</v>
      </c>
      <c r="F3" s="38">
        <f t="shared" si="1"/>
        <v>38410</v>
      </c>
    </row>
    <row r="4" spans="1:12" x14ac:dyDescent="0.25">
      <c r="A4" s="36">
        <v>3</v>
      </c>
      <c r="B4" s="36">
        <v>153.19999999999999</v>
      </c>
      <c r="C4" s="37">
        <v>16.8</v>
      </c>
      <c r="D4" s="36">
        <v>601</v>
      </c>
      <c r="E4" s="38">
        <f t="shared" si="0"/>
        <v>92073.2</v>
      </c>
      <c r="F4" s="38">
        <f t="shared" si="1"/>
        <v>10096.800000000001</v>
      </c>
    </row>
    <row r="5" spans="1:12" x14ac:dyDescent="0.25">
      <c r="A5" s="36">
        <v>4</v>
      </c>
      <c r="B5" s="36">
        <v>154</v>
      </c>
      <c r="C5" s="37">
        <v>17</v>
      </c>
      <c r="D5" s="36">
        <v>1385</v>
      </c>
      <c r="E5" s="38">
        <f t="shared" si="0"/>
        <v>213290</v>
      </c>
      <c r="F5" s="38">
        <f t="shared" si="1"/>
        <v>23545</v>
      </c>
    </row>
    <row r="6" spans="1:12" x14ac:dyDescent="0.25">
      <c r="A6" s="36">
        <v>5</v>
      </c>
      <c r="B6" s="36">
        <v>152</v>
      </c>
      <c r="C6" s="37">
        <v>17</v>
      </c>
      <c r="D6" s="36">
        <v>1230</v>
      </c>
      <c r="E6" s="38">
        <f t="shared" si="0"/>
        <v>186960</v>
      </c>
      <c r="F6" s="38">
        <f t="shared" si="1"/>
        <v>20910</v>
      </c>
    </row>
    <row r="7" spans="1:12" x14ac:dyDescent="0.25">
      <c r="A7" s="36">
        <v>6</v>
      </c>
      <c r="B7" s="36">
        <v>144.9</v>
      </c>
      <c r="C7" s="37">
        <v>17.2</v>
      </c>
      <c r="D7" s="36">
        <v>665</v>
      </c>
      <c r="E7" s="38">
        <f t="shared" si="0"/>
        <v>96358.5</v>
      </c>
      <c r="F7" s="38">
        <f t="shared" si="1"/>
        <v>11438</v>
      </c>
    </row>
    <row r="8" spans="1:12" x14ac:dyDescent="0.25">
      <c r="A8" s="36">
        <v>7</v>
      </c>
      <c r="B8" s="36">
        <v>155.69999999999999</v>
      </c>
      <c r="C8" s="37">
        <v>17.5</v>
      </c>
      <c r="D8" s="36">
        <v>664</v>
      </c>
      <c r="E8" s="38">
        <f t="shared" si="0"/>
        <v>103384.79999999999</v>
      </c>
      <c r="F8" s="38">
        <f t="shared" si="1"/>
        <v>11620</v>
      </c>
    </row>
    <row r="9" spans="1:12" x14ac:dyDescent="0.25">
      <c r="A9" s="36">
        <v>8</v>
      </c>
      <c r="B9" s="36">
        <v>147.1</v>
      </c>
      <c r="C9" s="37">
        <v>17.399999999999999</v>
      </c>
      <c r="D9" s="36">
        <v>885</v>
      </c>
      <c r="E9" s="38">
        <f t="shared" si="0"/>
        <v>130183.5</v>
      </c>
      <c r="F9" s="38">
        <f t="shared" si="1"/>
        <v>15398.999999999998</v>
      </c>
    </row>
    <row r="10" spans="1:12" x14ac:dyDescent="0.25">
      <c r="A10" s="36">
        <v>9</v>
      </c>
      <c r="B10" s="36">
        <v>141.1</v>
      </c>
      <c r="C10" s="37">
        <v>17.5</v>
      </c>
      <c r="D10" s="36">
        <v>1116</v>
      </c>
      <c r="E10" s="38">
        <f t="shared" si="0"/>
        <v>157467.6</v>
      </c>
      <c r="F10" s="38">
        <f t="shared" si="1"/>
        <v>19530</v>
      </c>
    </row>
    <row r="11" spans="1:12" x14ac:dyDescent="0.25">
      <c r="A11" s="36">
        <v>10</v>
      </c>
      <c r="B11" s="36">
        <v>155.1</v>
      </c>
      <c r="C11" s="37">
        <v>17.8</v>
      </c>
      <c r="D11" s="36">
        <v>636</v>
      </c>
      <c r="E11" s="38">
        <f t="shared" si="0"/>
        <v>98643.599999999991</v>
      </c>
      <c r="F11" s="38">
        <f t="shared" si="1"/>
        <v>11320.800000000001</v>
      </c>
    </row>
    <row r="12" spans="1:12" x14ac:dyDescent="0.25">
      <c r="A12" s="36">
        <v>11</v>
      </c>
      <c r="B12" s="36">
        <v>153.80000000000001</v>
      </c>
      <c r="C12" s="37">
        <v>17.899999999999999</v>
      </c>
      <c r="D12" s="36">
        <v>1200</v>
      </c>
      <c r="E12" s="38">
        <f t="shared" si="0"/>
        <v>184560</v>
      </c>
      <c r="F12" s="38">
        <f t="shared" si="1"/>
        <v>21480</v>
      </c>
    </row>
    <row r="13" spans="1:12" x14ac:dyDescent="0.25">
      <c r="A13" s="36">
        <v>12</v>
      </c>
      <c r="B13" s="36">
        <v>144.6</v>
      </c>
      <c r="C13" s="37">
        <v>18</v>
      </c>
      <c r="D13" s="36">
        <v>148</v>
      </c>
      <c r="E13" s="38">
        <f t="shared" si="0"/>
        <v>21400.799999999999</v>
      </c>
      <c r="F13" s="38">
        <f t="shared" si="1"/>
        <v>2664</v>
      </c>
    </row>
    <row r="14" spans="1:12" x14ac:dyDescent="0.25">
      <c r="A14" s="36">
        <v>13</v>
      </c>
      <c r="B14" s="36">
        <v>142.4</v>
      </c>
      <c r="C14" s="37">
        <v>18.399999999999999</v>
      </c>
      <c r="D14" s="36">
        <v>854</v>
      </c>
      <c r="E14" s="38">
        <f t="shared" si="0"/>
        <v>121609.60000000001</v>
      </c>
      <c r="F14" s="38">
        <f t="shared" si="1"/>
        <v>15713.599999999999</v>
      </c>
    </row>
    <row r="15" spans="1:12" x14ac:dyDescent="0.25">
      <c r="A15" s="36">
        <v>14</v>
      </c>
      <c r="B15" s="36">
        <v>156.80000000000001</v>
      </c>
      <c r="C15" s="37">
        <v>18.899999999999999</v>
      </c>
      <c r="D15" s="36">
        <v>1473</v>
      </c>
      <c r="E15" s="38">
        <f t="shared" si="0"/>
        <v>230966.40000000002</v>
      </c>
      <c r="F15" s="38">
        <f t="shared" si="1"/>
        <v>27839.699999999997</v>
      </c>
    </row>
    <row r="16" spans="1:12" x14ac:dyDescent="0.25">
      <c r="A16" s="36">
        <v>15</v>
      </c>
      <c r="B16" s="36">
        <v>148.30000000000001</v>
      </c>
      <c r="C16" s="37">
        <v>19.3</v>
      </c>
      <c r="D16" s="36">
        <v>615</v>
      </c>
      <c r="E16" s="38">
        <f t="shared" si="0"/>
        <v>91204.5</v>
      </c>
      <c r="F16" s="38">
        <f t="shared" si="1"/>
        <v>11869.5</v>
      </c>
    </row>
    <row r="17" spans="1:6" x14ac:dyDescent="0.25">
      <c r="A17" s="36">
        <v>16</v>
      </c>
      <c r="B17" s="36">
        <v>152.9</v>
      </c>
      <c r="C17" s="37">
        <v>19.399999999999999</v>
      </c>
      <c r="D17" s="36">
        <v>1145</v>
      </c>
      <c r="E17" s="38">
        <f t="shared" si="0"/>
        <v>175070.5</v>
      </c>
      <c r="F17" s="38">
        <f t="shared" si="1"/>
        <v>22213</v>
      </c>
    </row>
    <row r="18" spans="1:6" x14ac:dyDescent="0.25">
      <c r="A18" s="36">
        <v>17</v>
      </c>
      <c r="B18" s="36">
        <v>142.80000000000001</v>
      </c>
      <c r="C18" s="37">
        <v>19.399999999999999</v>
      </c>
      <c r="D18" s="36">
        <v>627</v>
      </c>
      <c r="E18" s="38">
        <f t="shared" si="0"/>
        <v>89535.6</v>
      </c>
      <c r="F18" s="38">
        <f t="shared" si="1"/>
        <v>12163.8</v>
      </c>
    </row>
    <row r="19" spans="1:6" x14ac:dyDescent="0.25">
      <c r="A19" s="36">
        <v>18</v>
      </c>
      <c r="B19" s="36">
        <v>143.69999999999999</v>
      </c>
      <c r="C19" s="37">
        <v>19.899999999999999</v>
      </c>
      <c r="D19" s="36">
        <v>542</v>
      </c>
      <c r="E19" s="38">
        <f t="shared" si="0"/>
        <v>77885.399999999994</v>
      </c>
      <c r="F19" s="38">
        <f t="shared" si="1"/>
        <v>10785.8</v>
      </c>
    </row>
    <row r="20" spans="1:6" x14ac:dyDescent="0.25">
      <c r="A20" s="36">
        <v>19</v>
      </c>
      <c r="B20" s="36">
        <v>152.5</v>
      </c>
      <c r="C20" s="37">
        <v>20.3</v>
      </c>
      <c r="D20" s="36">
        <v>379</v>
      </c>
      <c r="E20" s="38">
        <f t="shared" si="0"/>
        <v>57797.5</v>
      </c>
      <c r="F20" s="38">
        <f t="shared" si="1"/>
        <v>7693.7</v>
      </c>
    </row>
    <row r="21" spans="1:6" x14ac:dyDescent="0.25">
      <c r="A21" s="36">
        <v>20</v>
      </c>
      <c r="B21" s="36">
        <v>143.69999999999999</v>
      </c>
      <c r="C21" s="37">
        <v>21.2</v>
      </c>
      <c r="D21" s="36">
        <v>964</v>
      </c>
      <c r="E21" s="38">
        <f t="shared" si="0"/>
        <v>138526.79999999999</v>
      </c>
      <c r="F21" s="38">
        <f t="shared" si="1"/>
        <v>20436.8</v>
      </c>
    </row>
    <row r="22" spans="1:6" x14ac:dyDescent="0.25">
      <c r="A22" s="36">
        <v>21</v>
      </c>
      <c r="B22" s="36">
        <v>155.6</v>
      </c>
      <c r="C22" s="37">
        <v>21.6</v>
      </c>
      <c r="D22" s="36">
        <v>546</v>
      </c>
      <c r="E22" s="38">
        <f t="shared" si="0"/>
        <v>84957.599999999991</v>
      </c>
      <c r="F22" s="38">
        <f t="shared" si="1"/>
        <v>11793.6</v>
      </c>
    </row>
    <row r="23" spans="1:6" x14ac:dyDescent="0.25">
      <c r="A23" s="36">
        <v>22</v>
      </c>
      <c r="B23" s="36">
        <v>140.1</v>
      </c>
      <c r="C23" s="37">
        <v>22.6</v>
      </c>
      <c r="D23" s="36">
        <v>706</v>
      </c>
      <c r="E23" s="38">
        <f t="shared" si="0"/>
        <v>98910.599999999991</v>
      </c>
      <c r="F23" s="38">
        <f t="shared" si="1"/>
        <v>15955.6</v>
      </c>
    </row>
    <row r="24" spans="1:6" x14ac:dyDescent="0.25">
      <c r="A24" s="36">
        <v>23</v>
      </c>
      <c r="B24" s="36">
        <v>155.80000000000001</v>
      </c>
      <c r="C24" s="37">
        <v>23.4</v>
      </c>
      <c r="D24" s="36">
        <v>727</v>
      </c>
      <c r="E24" s="38">
        <f t="shared" si="0"/>
        <v>113266.6</v>
      </c>
      <c r="F24" s="38">
        <f t="shared" si="1"/>
        <v>17011.8</v>
      </c>
    </row>
    <row r="25" spans="1:6" x14ac:dyDescent="0.25">
      <c r="A25" s="36">
        <v>24</v>
      </c>
      <c r="B25" s="36">
        <v>144.4</v>
      </c>
      <c r="C25" s="37">
        <v>24</v>
      </c>
      <c r="D25" s="36">
        <v>669</v>
      </c>
      <c r="E25" s="38">
        <f t="shared" si="0"/>
        <v>96603.6</v>
      </c>
      <c r="F25" s="38">
        <f t="shared" si="1"/>
        <v>16056</v>
      </c>
    </row>
    <row r="26" spans="1:6" x14ac:dyDescent="0.25">
      <c r="A26" s="36">
        <v>25</v>
      </c>
      <c r="B26" s="36">
        <v>146.4</v>
      </c>
      <c r="C26" s="37">
        <v>24.9</v>
      </c>
      <c r="D26" s="36">
        <v>931</v>
      </c>
      <c r="E26" s="38">
        <f t="shared" si="0"/>
        <v>136298.4</v>
      </c>
      <c r="F26" s="38">
        <f t="shared" si="1"/>
        <v>23181.899999999998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1"/>
  <sheetViews>
    <sheetView tabSelected="1" zoomScaleNormal="100" workbookViewId="0">
      <selection activeCell="B6" sqref="B6"/>
    </sheetView>
  </sheetViews>
  <sheetFormatPr defaultRowHeight="12.75" x14ac:dyDescent="0.2"/>
  <cols>
    <col min="1" max="2" width="11.88671875" style="3" customWidth="1"/>
    <col min="3" max="3" width="9" style="3" customWidth="1"/>
    <col min="4" max="4" width="8.88671875" style="3"/>
    <col min="5" max="6" width="7.6640625" style="3" customWidth="1"/>
    <col min="7" max="10" width="8.88671875" style="3"/>
    <col min="11" max="11" width="10.6640625" style="3" customWidth="1"/>
    <col min="12" max="16384" width="8.88671875" style="3"/>
  </cols>
  <sheetData>
    <row r="1" spans="1:11" ht="18.75" thickBot="1" x14ac:dyDescent="0.3">
      <c r="A1" s="53" t="s">
        <v>42</v>
      </c>
    </row>
    <row r="2" spans="1:11" ht="31.5" customHeight="1" thickBot="1" x14ac:dyDescent="0.25">
      <c r="D2" s="82" t="s">
        <v>43</v>
      </c>
      <c r="E2" s="83"/>
      <c r="F2" s="83"/>
      <c r="G2" s="83"/>
      <c r="H2" s="83"/>
      <c r="I2" s="83"/>
      <c r="J2" s="83"/>
      <c r="K2" s="84"/>
    </row>
    <row r="3" spans="1:11" ht="13.5" thickBot="1" x14ac:dyDescent="0.25">
      <c r="B3" s="4" t="s">
        <v>50</v>
      </c>
      <c r="D3" s="85"/>
      <c r="E3" s="86"/>
      <c r="F3" s="86"/>
      <c r="G3" s="86"/>
      <c r="H3" s="86"/>
      <c r="I3" s="86"/>
      <c r="J3" s="86"/>
      <c r="K3" s="87"/>
    </row>
    <row r="4" spans="1:11" ht="12.75" customHeight="1" x14ac:dyDescent="0.2">
      <c r="A4" s="11" t="s">
        <v>8</v>
      </c>
      <c r="B4" s="69">
        <f>B16*(SUMPRODUCT(B29:B37,B42:B50))</f>
        <v>2267300000</v>
      </c>
      <c r="D4" s="85"/>
      <c r="E4" s="86"/>
      <c r="F4" s="86"/>
      <c r="G4" s="86"/>
      <c r="H4" s="86"/>
      <c r="I4" s="86"/>
      <c r="J4" s="86"/>
      <c r="K4" s="87"/>
    </row>
    <row r="5" spans="1:11" x14ac:dyDescent="0.2">
      <c r="A5" s="12" t="s">
        <v>1</v>
      </c>
      <c r="B5" s="70">
        <f>B17*(SUMPRODUCT(C29:C37,C42:C50))</f>
        <v>505648000</v>
      </c>
      <c r="D5" s="85"/>
      <c r="E5" s="86"/>
      <c r="F5" s="86"/>
      <c r="G5" s="86"/>
      <c r="H5" s="86"/>
      <c r="I5" s="86"/>
      <c r="J5" s="86"/>
      <c r="K5" s="87"/>
    </row>
    <row r="6" spans="1:11" x14ac:dyDescent="0.2">
      <c r="A6" s="12" t="s">
        <v>3</v>
      </c>
      <c r="B6" s="70">
        <f>B18*(SUMPRODUCT(D29:D37,D42:D50))</f>
        <v>0</v>
      </c>
      <c r="D6" s="85"/>
      <c r="E6" s="86"/>
      <c r="F6" s="86"/>
      <c r="G6" s="86"/>
      <c r="H6" s="86"/>
      <c r="I6" s="86"/>
      <c r="J6" s="86"/>
      <c r="K6" s="87"/>
    </row>
    <row r="7" spans="1:11" x14ac:dyDescent="0.2">
      <c r="A7" s="12" t="s">
        <v>0</v>
      </c>
      <c r="B7" s="70">
        <f>B19*(SUMPRODUCT(E29:E37,E42:E50))</f>
        <v>341600000</v>
      </c>
      <c r="D7" s="54"/>
      <c r="E7" s="55"/>
      <c r="F7" s="55"/>
      <c r="G7" s="55"/>
      <c r="H7" s="55"/>
      <c r="I7" s="55"/>
      <c r="J7" s="55"/>
      <c r="K7" s="56"/>
    </row>
    <row r="8" spans="1:11" x14ac:dyDescent="0.2">
      <c r="A8" s="12" t="s">
        <v>9</v>
      </c>
      <c r="B8" s="70">
        <f>B20*(SUMPRODUCT(F29:F37,F42:F50))</f>
        <v>553214000</v>
      </c>
      <c r="D8" s="57" t="s">
        <v>40</v>
      </c>
      <c r="E8" s="55"/>
      <c r="F8" s="55"/>
      <c r="G8" s="55"/>
      <c r="H8" s="55"/>
      <c r="I8" s="55"/>
      <c r="J8" s="55"/>
      <c r="K8" s="56"/>
    </row>
    <row r="9" spans="1:11" x14ac:dyDescent="0.2">
      <c r="A9" s="12" t="s">
        <v>10</v>
      </c>
      <c r="B9" s="70">
        <f>B21*(SUMPRODUCT(G29:G37,G42:G50))</f>
        <v>222111000</v>
      </c>
      <c r="D9" s="58" t="s">
        <v>41</v>
      </c>
      <c r="E9" s="55"/>
      <c r="F9" s="55"/>
      <c r="G9" s="55"/>
      <c r="H9" s="55"/>
      <c r="I9" s="55"/>
      <c r="J9" s="55"/>
      <c r="K9" s="56"/>
    </row>
    <row r="10" spans="1:11" ht="13.5" thickBot="1" x14ac:dyDescent="0.25">
      <c r="A10" s="12" t="s">
        <v>11</v>
      </c>
      <c r="B10" s="70">
        <f>B22*(SUMPRODUCT(H29:H37,H42:H50))</f>
        <v>113526000</v>
      </c>
      <c r="D10" s="59" t="s">
        <v>19</v>
      </c>
      <c r="E10" s="60"/>
      <c r="F10" s="60"/>
      <c r="G10" s="60"/>
      <c r="H10" s="60"/>
      <c r="I10" s="60"/>
      <c r="J10" s="60"/>
      <c r="K10" s="61"/>
    </row>
    <row r="11" spans="1:11" x14ac:dyDescent="0.2">
      <c r="A11" s="12" t="s">
        <v>12</v>
      </c>
      <c r="B11" s="70">
        <f>B23*(SUMPRODUCT(I29:I37,I42:I50))</f>
        <v>466335000</v>
      </c>
    </row>
    <row r="12" spans="1:11" ht="13.5" thickBot="1" x14ac:dyDescent="0.25">
      <c r="A12" s="13" t="s">
        <v>2</v>
      </c>
      <c r="B12" s="70">
        <f>B24*(SUMPRODUCT(J29:J37,J42:J50))</f>
        <v>133590000</v>
      </c>
    </row>
    <row r="13" spans="1:11" x14ac:dyDescent="0.2">
      <c r="B13" s="7">
        <f>SUM(B4:B12)</f>
        <v>4603324000</v>
      </c>
      <c r="C13" s="3" t="s">
        <v>4</v>
      </c>
    </row>
    <row r="14" spans="1:11" ht="13.5" thickBot="1" x14ac:dyDescent="0.25"/>
    <row r="15" spans="1:11" ht="13.5" thickBot="1" x14ac:dyDescent="0.25">
      <c r="A15" s="8" t="s">
        <v>5</v>
      </c>
      <c r="B15" s="9" t="s">
        <v>6</v>
      </c>
      <c r="C15" s="8" t="s">
        <v>7</v>
      </c>
      <c r="D15" s="10"/>
    </row>
    <row r="16" spans="1:11" x14ac:dyDescent="0.2">
      <c r="A16" s="11" t="s">
        <v>8</v>
      </c>
      <c r="B16" s="5">
        <v>2870000</v>
      </c>
      <c r="C16" s="47">
        <v>0</v>
      </c>
      <c r="D16" s="10"/>
    </row>
    <row r="17" spans="1:13" x14ac:dyDescent="0.2">
      <c r="A17" s="12" t="s">
        <v>1</v>
      </c>
      <c r="B17" s="6">
        <v>572000</v>
      </c>
      <c r="C17" s="48">
        <v>0</v>
      </c>
      <c r="D17" s="10"/>
    </row>
    <row r="18" spans="1:13" x14ac:dyDescent="0.2">
      <c r="A18" s="12" t="s">
        <v>3</v>
      </c>
      <c r="B18" s="6">
        <v>8450000</v>
      </c>
      <c r="C18" s="48">
        <v>1</v>
      </c>
      <c r="D18" s="10"/>
    </row>
    <row r="19" spans="1:13" x14ac:dyDescent="0.2">
      <c r="A19" s="12" t="s">
        <v>0</v>
      </c>
      <c r="B19" s="6">
        <v>350000</v>
      </c>
      <c r="C19" s="48">
        <v>0</v>
      </c>
      <c r="D19" s="10"/>
    </row>
    <row r="20" spans="1:13" x14ac:dyDescent="0.2">
      <c r="A20" s="12" t="s">
        <v>9</v>
      </c>
      <c r="B20" s="6">
        <v>901000</v>
      </c>
      <c r="C20" s="48">
        <v>0</v>
      </c>
      <c r="D20" s="10"/>
    </row>
    <row r="21" spans="1:13" x14ac:dyDescent="0.2">
      <c r="A21" s="12" t="s">
        <v>10</v>
      </c>
      <c r="B21" s="6">
        <v>333000</v>
      </c>
      <c r="C21" s="48">
        <v>0</v>
      </c>
      <c r="D21" s="10"/>
    </row>
    <row r="22" spans="1:13" x14ac:dyDescent="0.2">
      <c r="A22" s="12" t="s">
        <v>11</v>
      </c>
      <c r="B22" s="6">
        <v>306000</v>
      </c>
      <c r="C22" s="48">
        <v>0</v>
      </c>
      <c r="D22" s="10"/>
    </row>
    <row r="23" spans="1:13" x14ac:dyDescent="0.2">
      <c r="A23" s="12" t="s">
        <v>12</v>
      </c>
      <c r="B23" s="6">
        <v>723000</v>
      </c>
      <c r="C23" s="48">
        <v>0</v>
      </c>
      <c r="D23" s="10"/>
    </row>
    <row r="24" spans="1:13" ht="13.5" thickBot="1" x14ac:dyDescent="0.25">
      <c r="A24" s="13" t="s">
        <v>2</v>
      </c>
      <c r="B24" s="6">
        <v>610000</v>
      </c>
      <c r="C24" s="49">
        <v>0</v>
      </c>
      <c r="D24" s="10"/>
    </row>
    <row r="25" spans="1:13" ht="13.5" thickBot="1" x14ac:dyDescent="0.25">
      <c r="A25" s="14"/>
      <c r="B25" s="15" t="s">
        <v>13</v>
      </c>
      <c r="C25" s="50">
        <f>SUM(C16:C24)</f>
        <v>1</v>
      </c>
      <c r="D25" s="10"/>
    </row>
    <row r="26" spans="1:13" ht="16.5" thickBot="1" x14ac:dyDescent="0.3">
      <c r="A26" s="14"/>
      <c r="B26" s="15" t="s">
        <v>14</v>
      </c>
      <c r="C26" s="51">
        <v>1</v>
      </c>
      <c r="D26" s="71" t="s">
        <v>51</v>
      </c>
    </row>
    <row r="27" spans="1:13" ht="13.5" thickBot="1" x14ac:dyDescent="0.25">
      <c r="A27" s="10"/>
      <c r="B27" s="16"/>
      <c r="C27" s="10"/>
      <c r="D27" s="10"/>
      <c r="K27" s="10"/>
      <c r="L27" s="10"/>
    </row>
    <row r="28" spans="1:13" ht="13.5" thickBot="1" x14ac:dyDescent="0.25">
      <c r="A28" s="8" t="s">
        <v>15</v>
      </c>
      <c r="B28" s="17" t="s">
        <v>8</v>
      </c>
      <c r="C28" s="18" t="s">
        <v>1</v>
      </c>
      <c r="D28" s="18" t="s">
        <v>3</v>
      </c>
      <c r="E28" s="18" t="s">
        <v>0</v>
      </c>
      <c r="F28" s="18" t="s">
        <v>9</v>
      </c>
      <c r="G28" s="18" t="s">
        <v>10</v>
      </c>
      <c r="H28" s="18" t="s">
        <v>11</v>
      </c>
      <c r="I28" s="18" t="s">
        <v>12</v>
      </c>
      <c r="J28" s="19" t="s">
        <v>2</v>
      </c>
      <c r="K28" s="10"/>
      <c r="L28" s="10"/>
      <c r="M28" s="20" t="s">
        <v>16</v>
      </c>
    </row>
    <row r="29" spans="1:13" x14ac:dyDescent="0.2">
      <c r="A29" s="11" t="s">
        <v>8</v>
      </c>
      <c r="B29" s="62">
        <v>0</v>
      </c>
      <c r="C29" s="63">
        <v>0</v>
      </c>
      <c r="D29" s="63">
        <v>0</v>
      </c>
      <c r="E29" s="63">
        <v>0</v>
      </c>
      <c r="F29" s="63">
        <v>0</v>
      </c>
      <c r="G29" s="63">
        <v>0</v>
      </c>
      <c r="H29" s="63">
        <v>0</v>
      </c>
      <c r="I29" s="63">
        <v>0</v>
      </c>
      <c r="J29" s="64">
        <v>0</v>
      </c>
      <c r="K29" s="21"/>
      <c r="L29" s="10"/>
    </row>
    <row r="30" spans="1:13" x14ac:dyDescent="0.2">
      <c r="A30" s="12" t="s">
        <v>1</v>
      </c>
      <c r="B30" s="65">
        <v>0</v>
      </c>
      <c r="C30" s="66">
        <v>0</v>
      </c>
      <c r="D30" s="66">
        <v>0</v>
      </c>
      <c r="E30" s="66">
        <v>0</v>
      </c>
      <c r="F30" s="66">
        <v>0</v>
      </c>
      <c r="G30" s="66">
        <v>0</v>
      </c>
      <c r="H30" s="66">
        <v>0</v>
      </c>
      <c r="I30" s="66">
        <v>0</v>
      </c>
      <c r="J30" s="67">
        <v>0</v>
      </c>
      <c r="K30" s="21"/>
      <c r="L30" s="10"/>
    </row>
    <row r="31" spans="1:13" x14ac:dyDescent="0.2">
      <c r="A31" s="12" t="s">
        <v>3</v>
      </c>
      <c r="B31" s="65">
        <v>1</v>
      </c>
      <c r="C31" s="66">
        <v>1</v>
      </c>
      <c r="D31" s="66">
        <v>1</v>
      </c>
      <c r="E31" s="66">
        <v>1</v>
      </c>
      <c r="F31" s="66">
        <v>1</v>
      </c>
      <c r="G31" s="66">
        <v>1</v>
      </c>
      <c r="H31" s="66">
        <v>1</v>
      </c>
      <c r="I31" s="66">
        <v>1</v>
      </c>
      <c r="J31" s="67">
        <v>1</v>
      </c>
      <c r="K31" s="21"/>
      <c r="L31" s="10"/>
    </row>
    <row r="32" spans="1:13" x14ac:dyDescent="0.2">
      <c r="A32" s="12" t="s">
        <v>0</v>
      </c>
      <c r="B32" s="65">
        <v>0</v>
      </c>
      <c r="C32" s="66">
        <v>0</v>
      </c>
      <c r="D32" s="66">
        <v>0</v>
      </c>
      <c r="E32" s="66">
        <v>0</v>
      </c>
      <c r="F32" s="66">
        <v>0</v>
      </c>
      <c r="G32" s="66">
        <v>0</v>
      </c>
      <c r="H32" s="66">
        <v>0</v>
      </c>
      <c r="I32" s="66">
        <v>0</v>
      </c>
      <c r="J32" s="67">
        <v>0</v>
      </c>
      <c r="K32" s="21"/>
      <c r="L32" s="10"/>
    </row>
    <row r="33" spans="1:12" x14ac:dyDescent="0.2">
      <c r="A33" s="12" t="s">
        <v>9</v>
      </c>
      <c r="B33" s="65">
        <v>0</v>
      </c>
      <c r="C33" s="66">
        <v>0</v>
      </c>
      <c r="D33" s="66">
        <v>0</v>
      </c>
      <c r="E33" s="66">
        <v>0</v>
      </c>
      <c r="F33" s="66">
        <v>0</v>
      </c>
      <c r="G33" s="66">
        <v>0</v>
      </c>
      <c r="H33" s="66">
        <v>0</v>
      </c>
      <c r="I33" s="66">
        <v>0</v>
      </c>
      <c r="J33" s="67">
        <v>0</v>
      </c>
      <c r="K33" s="21"/>
      <c r="L33" s="10"/>
    </row>
    <row r="34" spans="1:12" x14ac:dyDescent="0.2">
      <c r="A34" s="12" t="s">
        <v>10</v>
      </c>
      <c r="B34" s="65">
        <v>0</v>
      </c>
      <c r="C34" s="66">
        <v>0</v>
      </c>
      <c r="D34" s="66">
        <v>0</v>
      </c>
      <c r="E34" s="66">
        <v>0</v>
      </c>
      <c r="F34" s="66">
        <v>0</v>
      </c>
      <c r="G34" s="66">
        <v>0</v>
      </c>
      <c r="H34" s="66">
        <v>0</v>
      </c>
      <c r="I34" s="66">
        <v>0</v>
      </c>
      <c r="J34" s="67">
        <v>0</v>
      </c>
      <c r="K34" s="21"/>
      <c r="L34" s="10"/>
    </row>
    <row r="35" spans="1:12" x14ac:dyDescent="0.2">
      <c r="A35" s="12" t="s">
        <v>11</v>
      </c>
      <c r="B35" s="65">
        <v>0</v>
      </c>
      <c r="C35" s="66">
        <v>0</v>
      </c>
      <c r="D35" s="66">
        <v>0</v>
      </c>
      <c r="E35" s="66">
        <v>0</v>
      </c>
      <c r="F35" s="66">
        <v>0</v>
      </c>
      <c r="G35" s="66">
        <v>0</v>
      </c>
      <c r="H35" s="66">
        <v>0</v>
      </c>
      <c r="I35" s="66">
        <v>0</v>
      </c>
      <c r="J35" s="67">
        <v>0</v>
      </c>
      <c r="K35" s="21"/>
      <c r="L35" s="10"/>
    </row>
    <row r="36" spans="1:12" x14ac:dyDescent="0.2">
      <c r="A36" s="12" t="s">
        <v>12</v>
      </c>
      <c r="B36" s="65">
        <v>0</v>
      </c>
      <c r="C36" s="66">
        <v>0</v>
      </c>
      <c r="D36" s="66">
        <v>0</v>
      </c>
      <c r="E36" s="66">
        <v>0</v>
      </c>
      <c r="F36" s="66">
        <v>0</v>
      </c>
      <c r="G36" s="66">
        <v>0</v>
      </c>
      <c r="H36" s="66">
        <v>0</v>
      </c>
      <c r="I36" s="66">
        <v>0</v>
      </c>
      <c r="J36" s="67">
        <v>0</v>
      </c>
      <c r="K36" s="68" t="s">
        <v>44</v>
      </c>
      <c r="L36" s="10"/>
    </row>
    <row r="37" spans="1:12" ht="13.5" thickBot="1" x14ac:dyDescent="0.25">
      <c r="A37" s="12" t="s">
        <v>2</v>
      </c>
      <c r="B37" s="65">
        <v>0</v>
      </c>
      <c r="C37" s="66">
        <v>0</v>
      </c>
      <c r="D37" s="66">
        <v>0</v>
      </c>
      <c r="E37" s="66">
        <v>0</v>
      </c>
      <c r="F37" s="66">
        <v>0</v>
      </c>
      <c r="G37" s="66">
        <v>0</v>
      </c>
      <c r="H37" s="66">
        <v>0</v>
      </c>
      <c r="I37" s="66">
        <v>0</v>
      </c>
      <c r="J37" s="67">
        <v>0</v>
      </c>
      <c r="K37" s="68" t="s">
        <v>45</v>
      </c>
      <c r="L37" s="10"/>
    </row>
    <row r="38" spans="1:12" ht="16.5" thickBot="1" x14ac:dyDescent="0.3">
      <c r="A38" s="22" t="s">
        <v>17</v>
      </c>
      <c r="B38" s="23">
        <f>SUM(B29:B37)</f>
        <v>1</v>
      </c>
      <c r="C38" s="24">
        <f t="shared" ref="C38:J38" si="0">SUM(C29:C37)</f>
        <v>1</v>
      </c>
      <c r="D38" s="24">
        <f>SUM(D29:D37)</f>
        <v>1</v>
      </c>
      <c r="E38" s="24">
        <f t="shared" si="0"/>
        <v>1</v>
      </c>
      <c r="F38" s="24">
        <f t="shared" si="0"/>
        <v>1</v>
      </c>
      <c r="G38" s="24">
        <f t="shared" si="0"/>
        <v>1</v>
      </c>
      <c r="H38" s="24">
        <f t="shared" si="0"/>
        <v>1</v>
      </c>
      <c r="I38" s="24">
        <f t="shared" si="0"/>
        <v>1</v>
      </c>
      <c r="J38" s="25">
        <f t="shared" si="0"/>
        <v>1</v>
      </c>
    </row>
    <row r="39" spans="1:12" x14ac:dyDescent="0.2">
      <c r="A39" s="20"/>
      <c r="B39" s="10"/>
      <c r="C39" s="10"/>
      <c r="D39" s="10"/>
      <c r="E39" s="10"/>
      <c r="F39" s="10"/>
      <c r="G39" s="10"/>
      <c r="H39" s="10"/>
      <c r="I39" s="10"/>
      <c r="J39" s="10"/>
    </row>
    <row r="40" spans="1:12" ht="13.5" thickBot="1" x14ac:dyDescent="0.25">
      <c r="A40" s="20"/>
      <c r="B40" s="10"/>
      <c r="C40" s="10"/>
      <c r="D40" s="10"/>
      <c r="E40" s="10"/>
      <c r="F40" s="10"/>
      <c r="G40" s="10"/>
      <c r="H40" s="10"/>
      <c r="I40" s="10"/>
      <c r="J40" s="10"/>
    </row>
    <row r="41" spans="1:12" ht="13.5" thickBot="1" x14ac:dyDescent="0.25">
      <c r="A41" s="8" t="s">
        <v>18</v>
      </c>
      <c r="B41" s="17" t="s">
        <v>8</v>
      </c>
      <c r="C41" s="18" t="s">
        <v>1</v>
      </c>
      <c r="D41" s="18" t="s">
        <v>3</v>
      </c>
      <c r="E41" s="18" t="s">
        <v>0</v>
      </c>
      <c r="F41" s="18" t="s">
        <v>9</v>
      </c>
      <c r="G41" s="18" t="s">
        <v>10</v>
      </c>
      <c r="H41" s="18" t="s">
        <v>11</v>
      </c>
      <c r="I41" s="18" t="s">
        <v>12</v>
      </c>
      <c r="J41" s="19" t="s">
        <v>2</v>
      </c>
    </row>
    <row r="42" spans="1:12" x14ac:dyDescent="0.2">
      <c r="A42" s="11" t="s">
        <v>8</v>
      </c>
      <c r="B42" s="26">
        <v>0</v>
      </c>
      <c r="C42" s="27">
        <v>720</v>
      </c>
      <c r="D42" s="27">
        <v>790</v>
      </c>
      <c r="E42" s="27">
        <v>297</v>
      </c>
      <c r="F42" s="27">
        <v>283</v>
      </c>
      <c r="G42" s="27">
        <v>296</v>
      </c>
      <c r="H42" s="27">
        <v>461</v>
      </c>
      <c r="I42" s="27">
        <v>769</v>
      </c>
      <c r="J42" s="28">
        <v>996</v>
      </c>
    </row>
    <row r="43" spans="1:12" x14ac:dyDescent="0.2">
      <c r="A43" s="12" t="s">
        <v>1</v>
      </c>
      <c r="B43" s="29">
        <v>720</v>
      </c>
      <c r="C43" s="14">
        <v>0</v>
      </c>
      <c r="D43" s="14">
        <v>884</v>
      </c>
      <c r="E43" s="14">
        <v>555</v>
      </c>
      <c r="F43" s="14">
        <v>722</v>
      </c>
      <c r="G43" s="14">
        <v>461</v>
      </c>
      <c r="H43" s="14">
        <v>685</v>
      </c>
      <c r="I43" s="14">
        <v>245</v>
      </c>
      <c r="J43" s="30">
        <v>1099</v>
      </c>
    </row>
    <row r="44" spans="1:12" x14ac:dyDescent="0.2">
      <c r="A44" s="12" t="s">
        <v>3</v>
      </c>
      <c r="B44" s="29">
        <v>790</v>
      </c>
      <c r="C44" s="14">
        <v>884</v>
      </c>
      <c r="D44" s="14">
        <v>0</v>
      </c>
      <c r="E44" s="14">
        <v>976</v>
      </c>
      <c r="F44" s="14">
        <v>614</v>
      </c>
      <c r="G44" s="14">
        <v>667</v>
      </c>
      <c r="H44" s="14">
        <v>371</v>
      </c>
      <c r="I44" s="14">
        <v>645</v>
      </c>
      <c r="J44" s="30">
        <v>219</v>
      </c>
    </row>
    <row r="45" spans="1:12" x14ac:dyDescent="0.2">
      <c r="A45" s="12" t="s">
        <v>0</v>
      </c>
      <c r="B45" s="29">
        <v>297</v>
      </c>
      <c r="C45" s="14">
        <v>555</v>
      </c>
      <c r="D45" s="14">
        <v>976</v>
      </c>
      <c r="E45" s="14">
        <v>0</v>
      </c>
      <c r="F45" s="14">
        <v>531</v>
      </c>
      <c r="G45" s="14">
        <v>359</v>
      </c>
      <c r="H45" s="14">
        <v>602</v>
      </c>
      <c r="I45" s="14">
        <v>715</v>
      </c>
      <c r="J45" s="30">
        <v>1217</v>
      </c>
      <c r="K45" s="52" t="s">
        <v>46</v>
      </c>
    </row>
    <row r="46" spans="1:12" x14ac:dyDescent="0.2">
      <c r="A46" s="12" t="s">
        <v>9</v>
      </c>
      <c r="B46" s="29">
        <v>283</v>
      </c>
      <c r="C46" s="14">
        <v>722</v>
      </c>
      <c r="D46" s="14">
        <v>614</v>
      </c>
      <c r="E46" s="14">
        <v>531</v>
      </c>
      <c r="F46" s="14">
        <v>0</v>
      </c>
      <c r="G46" s="14">
        <v>263</v>
      </c>
      <c r="H46" s="14">
        <v>286</v>
      </c>
      <c r="I46" s="14">
        <v>629</v>
      </c>
      <c r="J46" s="30">
        <v>721</v>
      </c>
      <c r="K46" s="52" t="s">
        <v>47</v>
      </c>
    </row>
    <row r="47" spans="1:12" x14ac:dyDescent="0.2">
      <c r="A47" s="12" t="s">
        <v>10</v>
      </c>
      <c r="B47" s="29">
        <v>296</v>
      </c>
      <c r="C47" s="14">
        <v>461</v>
      </c>
      <c r="D47" s="14">
        <v>667</v>
      </c>
      <c r="E47" s="14">
        <v>359</v>
      </c>
      <c r="F47" s="14">
        <v>263</v>
      </c>
      <c r="G47" s="14">
        <v>0</v>
      </c>
      <c r="H47" s="14">
        <v>288</v>
      </c>
      <c r="I47" s="14">
        <v>479</v>
      </c>
      <c r="J47" s="30">
        <v>907</v>
      </c>
      <c r="K47" s="52" t="s">
        <v>48</v>
      </c>
    </row>
    <row r="48" spans="1:12" x14ac:dyDescent="0.2">
      <c r="A48" s="12" t="s">
        <v>11</v>
      </c>
      <c r="B48" s="29">
        <v>461</v>
      </c>
      <c r="C48" s="14">
        <v>685</v>
      </c>
      <c r="D48" s="14">
        <v>371</v>
      </c>
      <c r="E48" s="14">
        <v>602</v>
      </c>
      <c r="F48" s="14">
        <v>286</v>
      </c>
      <c r="G48" s="14">
        <v>288</v>
      </c>
      <c r="H48" s="14">
        <v>0</v>
      </c>
      <c r="I48" s="14">
        <v>448</v>
      </c>
      <c r="J48" s="30">
        <v>589</v>
      </c>
      <c r="K48" s="52" t="s">
        <v>49</v>
      </c>
    </row>
    <row r="49" spans="1:18" x14ac:dyDescent="0.2">
      <c r="A49" s="12" t="s">
        <v>12</v>
      </c>
      <c r="B49" s="29">
        <v>769</v>
      </c>
      <c r="C49" s="14">
        <v>245</v>
      </c>
      <c r="D49" s="14">
        <v>645</v>
      </c>
      <c r="E49" s="14">
        <v>715</v>
      </c>
      <c r="F49" s="14">
        <v>629</v>
      </c>
      <c r="G49" s="14">
        <v>479</v>
      </c>
      <c r="H49" s="14">
        <v>448</v>
      </c>
      <c r="I49" s="14">
        <v>0</v>
      </c>
      <c r="J49" s="30">
        <v>867</v>
      </c>
      <c r="K49" s="88" t="s">
        <v>52</v>
      </c>
      <c r="L49" s="88"/>
      <c r="M49" s="88"/>
      <c r="N49" s="88"/>
      <c r="O49" s="88"/>
      <c r="P49" s="88"/>
      <c r="Q49" s="88"/>
      <c r="R49" s="88"/>
    </row>
    <row r="50" spans="1:18" ht="13.5" thickBot="1" x14ac:dyDescent="0.25">
      <c r="A50" s="13" t="s">
        <v>2</v>
      </c>
      <c r="B50" s="31">
        <v>996</v>
      </c>
      <c r="C50" s="32">
        <v>1099</v>
      </c>
      <c r="D50" s="32">
        <v>219</v>
      </c>
      <c r="E50" s="32">
        <v>1217</v>
      </c>
      <c r="F50" s="32">
        <v>721</v>
      </c>
      <c r="G50" s="32">
        <v>907</v>
      </c>
      <c r="H50" s="32">
        <v>589</v>
      </c>
      <c r="I50" s="32">
        <v>867</v>
      </c>
      <c r="J50" s="33">
        <v>0</v>
      </c>
      <c r="K50" s="88"/>
      <c r="L50" s="88"/>
      <c r="M50" s="88"/>
      <c r="N50" s="88"/>
      <c r="O50" s="88"/>
      <c r="P50" s="88"/>
      <c r="Q50" s="88"/>
      <c r="R50" s="88"/>
    </row>
    <row r="51" spans="1:18" x14ac:dyDescent="0.2">
      <c r="K51" s="88"/>
      <c r="L51" s="88"/>
      <c r="M51" s="88"/>
      <c r="N51" s="88"/>
      <c r="O51" s="88"/>
      <c r="P51" s="88"/>
      <c r="Q51" s="88"/>
      <c r="R51" s="88"/>
    </row>
  </sheetData>
  <mergeCells count="2">
    <mergeCell ref="D2:K6"/>
    <mergeCell ref="K49:R51"/>
  </mergeCells>
  <pageMargins left="0.75" right="0.75" top="1" bottom="1" header="0.5" footer="0.5"/>
  <pageSetup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3" transitionEvaluation="1"/>
  <dimension ref="A1:FW103"/>
  <sheetViews>
    <sheetView showGridLines="0" topLeftCell="A13" workbookViewId="0">
      <selection activeCell="E36" sqref="E36"/>
    </sheetView>
  </sheetViews>
  <sheetFormatPr defaultColWidth="9.77734375" defaultRowHeight="15.75" x14ac:dyDescent="0.25"/>
  <cols>
    <col min="1" max="1" width="8.6640625" customWidth="1"/>
    <col min="2" max="2" width="4" customWidth="1"/>
    <col min="3" max="3" width="5.6640625" customWidth="1"/>
    <col min="4" max="4" width="4.88671875" customWidth="1"/>
    <col min="5" max="5" width="7" customWidth="1"/>
    <col min="6" max="6" width="5.44140625" customWidth="1"/>
    <col min="7" max="7" width="5.21875" customWidth="1"/>
    <col min="8" max="8" width="7.44140625" customWidth="1"/>
    <col min="9" max="9" width="7.6640625" customWidth="1"/>
    <col min="10" max="10" width="6.88671875" customWidth="1"/>
    <col min="11" max="11" width="7.109375" customWidth="1"/>
  </cols>
  <sheetData>
    <row r="1" spans="1:169"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row>
    <row r="2" spans="1:169"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row>
    <row r="3" spans="1:169"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row>
    <row r="4" spans="1:169" x14ac:dyDescent="0.25">
      <c r="A4" s="2"/>
      <c r="B4" s="2"/>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row>
    <row r="5" spans="1:169" x14ac:dyDescent="0.25">
      <c r="A5" s="2"/>
      <c r="B5" s="2"/>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row>
    <row r="6" spans="1:169" x14ac:dyDescent="0.25">
      <c r="A6" s="2"/>
      <c r="B6" s="2"/>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row>
    <row r="7" spans="1:169" x14ac:dyDescent="0.25">
      <c r="A7" s="2"/>
      <c r="B7" s="2"/>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row>
    <row r="8" spans="1:169" x14ac:dyDescent="0.25">
      <c r="A8" s="2"/>
      <c r="B8" s="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row>
    <row r="9" spans="1:169" x14ac:dyDescent="0.25">
      <c r="A9" s="2"/>
      <c r="B9" s="2"/>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row>
    <row r="10" spans="1:169" x14ac:dyDescent="0.25">
      <c r="A10" s="2"/>
      <c r="B10" s="2"/>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row>
    <row r="11" spans="1:169" x14ac:dyDescent="0.25">
      <c r="A11" s="2"/>
      <c r="B11" s="2"/>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row>
    <row r="12" spans="1:169" x14ac:dyDescent="0.25">
      <c r="A12" s="2"/>
      <c r="B12" s="2"/>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row>
    <row r="13" spans="1:169" x14ac:dyDescent="0.25">
      <c r="A13" s="2"/>
      <c r="B13" s="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row>
    <row r="14" spans="1:169" x14ac:dyDescent="0.25">
      <c r="A14" s="2"/>
      <c r="B14" s="2"/>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row>
    <row r="15" spans="1:169" x14ac:dyDescent="0.25">
      <c r="A15" s="2"/>
      <c r="B15" s="2"/>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row>
    <row r="16" spans="1:169" x14ac:dyDescent="0.25">
      <c r="A16" s="2"/>
      <c r="B16" s="2"/>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row>
    <row r="17" spans="1:179" x14ac:dyDescent="0.25">
      <c r="A17" s="2"/>
      <c r="B17" s="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row>
    <row r="18" spans="1:179" x14ac:dyDescent="0.25">
      <c r="A18" s="2"/>
      <c r="B18" s="2"/>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row>
    <row r="19" spans="1:179" x14ac:dyDescent="0.25">
      <c r="A19" s="2"/>
      <c r="B19" s="2"/>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row>
    <row r="20" spans="1:179" x14ac:dyDescent="0.25">
      <c r="A20" s="2"/>
      <c r="B20" s="2"/>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row>
    <row r="21" spans="1:179" x14ac:dyDescent="0.25">
      <c r="A21" s="2"/>
      <c r="B21" s="2"/>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row>
    <row r="22" spans="1:179" x14ac:dyDescent="0.25">
      <c r="A22" s="2"/>
      <c r="B22" s="2"/>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row>
    <row r="23" spans="1:179" x14ac:dyDescent="0.25">
      <c r="A23" s="2"/>
      <c r="B23" s="2"/>
      <c r="C23" s="2"/>
      <c r="D23" s="2"/>
      <c r="E23" s="2"/>
      <c r="F23" s="2"/>
      <c r="G23" s="2"/>
      <c r="H23" s="2"/>
      <c r="I23" s="2"/>
      <c r="J23" s="2"/>
      <c r="K23" s="2"/>
      <c r="L23" s="2"/>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row>
    <row r="24" spans="1:179" x14ac:dyDescent="0.25">
      <c r="A24" s="2"/>
      <c r="B24" s="2"/>
      <c r="C24" s="2"/>
      <c r="D24" s="2"/>
      <c r="E24" s="2"/>
      <c r="F24" s="2"/>
      <c r="G24" s="2"/>
      <c r="H24" s="2"/>
      <c r="I24" s="2"/>
      <c r="J24" s="2"/>
      <c r="K24" s="2"/>
      <c r="L24" s="2"/>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row>
    <row r="25" spans="1:179" x14ac:dyDescent="0.25">
      <c r="A25" s="2"/>
      <c r="B25" s="2"/>
      <c r="C25" s="2"/>
      <c r="D25" s="2"/>
      <c r="E25" s="2"/>
      <c r="F25" s="2"/>
      <c r="G25" s="2"/>
      <c r="H25" s="2"/>
      <c r="I25" s="2"/>
      <c r="J25" s="2"/>
      <c r="K25" s="2"/>
      <c r="L25" s="2"/>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row>
    <row r="26" spans="1:179" x14ac:dyDescent="0.25">
      <c r="L26" s="2"/>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row>
    <row r="27" spans="1:179" x14ac:dyDescent="0.25">
      <c r="L27" s="2"/>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row>
    <row r="28" spans="1:179" x14ac:dyDescent="0.25">
      <c r="L28" s="2"/>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row>
    <row r="29" spans="1:179" x14ac:dyDescent="0.25">
      <c r="L29" s="2"/>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row>
    <row r="30" spans="1:179" x14ac:dyDescent="0.25">
      <c r="L30" s="2"/>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row>
    <row r="31" spans="1:179" x14ac:dyDescent="0.25">
      <c r="L31" s="2"/>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row>
    <row r="32" spans="1:179" x14ac:dyDescent="0.25">
      <c r="L32" s="2"/>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row>
    <row r="33" spans="1:179" x14ac:dyDescent="0.25">
      <c r="L33" s="2"/>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row>
    <row r="34" spans="1:179" x14ac:dyDescent="0.25">
      <c r="L34" s="2"/>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row>
    <row r="35" spans="1:179" x14ac:dyDescent="0.25">
      <c r="L35" s="2"/>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row>
    <row r="36" spans="1:179" x14ac:dyDescent="0.25">
      <c r="L36" s="2"/>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row>
    <row r="37" spans="1:179" x14ac:dyDescent="0.25">
      <c r="L37" s="2"/>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row>
    <row r="38" spans="1:179" x14ac:dyDescent="0.25">
      <c r="L38" s="2"/>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row>
    <row r="39" spans="1:179" x14ac:dyDescent="0.25">
      <c r="L39" s="2"/>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row>
    <row r="40" spans="1:179" x14ac:dyDescent="0.25">
      <c r="L40" s="2"/>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row>
    <row r="41" spans="1:179" x14ac:dyDescent="0.25">
      <c r="L41" s="2"/>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row>
    <row r="42" spans="1:179" x14ac:dyDescent="0.25">
      <c r="L42" s="2"/>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row>
    <row r="43" spans="1:179" x14ac:dyDescent="0.25">
      <c r="L43" s="2"/>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row>
    <row r="44" spans="1:179" x14ac:dyDescent="0.25">
      <c r="L44" s="2"/>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row>
    <row r="45" spans="1:179" x14ac:dyDescent="0.25">
      <c r="L45" s="2"/>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row>
    <row r="46" spans="1:179" x14ac:dyDescent="0.25">
      <c r="A46" s="2"/>
      <c r="B46" s="2"/>
      <c r="C46" s="2"/>
      <c r="D46" s="2"/>
      <c r="E46" s="2"/>
      <c r="F46" s="2"/>
      <c r="G46" s="2"/>
      <c r="H46" s="2"/>
      <c r="I46" s="2"/>
      <c r="J46" s="2"/>
      <c r="K46" s="2"/>
      <c r="L46" s="2"/>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row>
    <row r="47" spans="1:179" x14ac:dyDescent="0.25">
      <c r="A47" s="2"/>
      <c r="B47" s="2"/>
      <c r="C47" s="2"/>
      <c r="D47" s="2"/>
      <c r="E47" s="2"/>
      <c r="F47" s="2"/>
      <c r="G47" s="2"/>
      <c r="H47" s="2"/>
      <c r="I47" s="2"/>
      <c r="J47" s="2"/>
      <c r="K47" s="2"/>
      <c r="L47" s="2"/>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row>
    <row r="48" spans="1:179" x14ac:dyDescent="0.25">
      <c r="A48" s="2"/>
      <c r="B48" s="2"/>
      <c r="C48" s="2"/>
      <c r="D48" s="2"/>
      <c r="E48" s="2"/>
      <c r="F48" s="2"/>
      <c r="G48" s="2"/>
      <c r="H48" s="2"/>
      <c r="I48" s="2"/>
      <c r="J48" s="2"/>
      <c r="K48" s="2"/>
      <c r="L48" s="2"/>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row>
    <row r="49" spans="1:179" x14ac:dyDescent="0.25">
      <c r="A49" s="2"/>
      <c r="B49" s="2"/>
      <c r="C49" s="2"/>
      <c r="D49" s="2"/>
      <c r="E49" s="2"/>
      <c r="F49" s="2"/>
      <c r="G49" s="2"/>
      <c r="H49" s="2"/>
      <c r="I49" s="2"/>
      <c r="J49" s="2"/>
      <c r="K49" s="2"/>
      <c r="L49" s="2"/>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row>
    <row r="50" spans="1:179" x14ac:dyDescent="0.25">
      <c r="A50" s="2"/>
      <c r="B50" s="2"/>
      <c r="C50" s="2"/>
      <c r="D50" s="2"/>
      <c r="E50" s="2"/>
      <c r="F50" s="2"/>
      <c r="G50" s="2"/>
      <c r="H50" s="2"/>
      <c r="I50" s="2"/>
      <c r="J50" s="2"/>
      <c r="K50" s="2"/>
      <c r="L50" s="2"/>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row>
    <row r="51" spans="1:179" x14ac:dyDescent="0.25">
      <c r="L51" s="2"/>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row>
    <row r="52" spans="1:179" x14ac:dyDescent="0.25">
      <c r="L52" s="2"/>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row>
    <row r="53" spans="1:179" x14ac:dyDescent="0.25">
      <c r="L53" s="2"/>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row>
    <row r="54" spans="1:179" x14ac:dyDescent="0.25">
      <c r="L54" s="2"/>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row>
    <row r="55" spans="1:179" x14ac:dyDescent="0.25">
      <c r="L55" s="2"/>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row>
    <row r="56" spans="1:179" x14ac:dyDescent="0.25">
      <c r="L56" s="2"/>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row>
    <row r="57" spans="1:179" x14ac:dyDescent="0.25">
      <c r="L57" s="2"/>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row>
    <row r="58" spans="1:179" x14ac:dyDescent="0.25">
      <c r="L58" s="2"/>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row>
    <row r="59" spans="1:179" x14ac:dyDescent="0.25">
      <c r="L59" s="2"/>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row>
    <row r="60" spans="1:179" x14ac:dyDescent="0.25">
      <c r="L60" s="2"/>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row>
    <row r="61" spans="1:179" x14ac:dyDescent="0.25">
      <c r="L61" s="2"/>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row>
    <row r="62" spans="1:179" x14ac:dyDescent="0.25">
      <c r="L62" s="2"/>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row>
    <row r="63" spans="1:179" x14ac:dyDescent="0.25">
      <c r="L63" s="2"/>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row>
    <row r="64" spans="1:179" x14ac:dyDescent="0.25">
      <c r="L64" s="2"/>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row>
    <row r="65" spans="1:179" x14ac:dyDescent="0.25">
      <c r="L65" s="2"/>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row>
    <row r="66" spans="1:179" x14ac:dyDescent="0.25">
      <c r="L66" s="2"/>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row>
    <row r="67" spans="1:179" x14ac:dyDescent="0.25">
      <c r="L67" s="2"/>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row>
    <row r="68" spans="1:179" x14ac:dyDescent="0.25">
      <c r="L68" s="2"/>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row>
    <row r="69" spans="1:179" x14ac:dyDescent="0.25">
      <c r="L69" s="2"/>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row>
    <row r="70" spans="1:179" x14ac:dyDescent="0.25">
      <c r="L70" s="2"/>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row>
    <row r="71" spans="1:179" x14ac:dyDescent="0.25">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row>
    <row r="72" spans="1:179" x14ac:dyDescent="0.25">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row>
    <row r="73" spans="1:179" x14ac:dyDescent="0.25">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row>
    <row r="74" spans="1:179"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row>
    <row r="75" spans="1:179"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row>
    <row r="76" spans="1:179"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row>
    <row r="77" spans="1:179"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row>
    <row r="78" spans="1:179"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row>
    <row r="79" spans="1:179"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row>
    <row r="80" spans="1:179"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row>
    <row r="81" spans="1:179"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row>
    <row r="82" spans="1:179"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row>
    <row r="83" spans="1:179"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row>
    <row r="84" spans="1:179"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row>
    <row r="85" spans="1:179"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row>
    <row r="86" spans="1:179"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row>
    <row r="87" spans="1:179"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row>
    <row r="88" spans="1:179"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row>
    <row r="89" spans="1:179"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row>
    <row r="90" spans="1:179"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row>
    <row r="91" spans="1:179"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row>
    <row r="92" spans="1:179"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row>
    <row r="93" spans="1:179"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row>
    <row r="94" spans="1:179"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row>
    <row r="95" spans="1:179"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row>
    <row r="96" spans="1:179"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row>
    <row r="97" spans="1:179"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row>
    <row r="98" spans="1:179"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row>
    <row r="99" spans="1:179"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row>
    <row r="100" spans="1:179"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row>
    <row r="101" spans="1:179"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row>
    <row r="102" spans="1:179"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row>
    <row r="103" spans="1:179"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row>
  </sheetData>
  <phoneticPr fontId="0" type="noConversion"/>
  <printOptions gridLinesSet="0"/>
  <pageMargins left="0.5" right="0.5" top="0.5" bottom="0.55000000000000004" header="0.5" footer="0.5"/>
  <pageSetup orientation="portrait" horizontalDpi="300" verticalDpi="0" copies="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E9" sqref="E9"/>
    </sheetView>
  </sheetViews>
  <sheetFormatPr defaultRowHeight="15.75" x14ac:dyDescent="0.25"/>
  <sheetData/>
  <phoneticPr fontId="0" type="noConversion"/>
  <printOptions gridLines="1" gridLinesSet="0"/>
  <pageMargins left="0.75" right="0.75" top="1" bottom="1" header="0.5" footer="0.5"/>
  <pageSetup orientation="portrait" horizontalDpi="300" r:id="rId1"/>
  <headerFooter alignWithMargins="0">
    <oddHeader>&amp;A</oddHeader>
    <oddFooter>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Line="0" autoPict="0" macro="[0]!Iterate">
                <anchor moveWithCells="1" sizeWithCells="1">
                  <from>
                    <xdr:col>0</xdr:col>
                    <xdr:colOff>0</xdr:colOff>
                    <xdr:row>19</xdr:row>
                    <xdr:rowOff>123825</xdr:rowOff>
                  </from>
                  <to>
                    <xdr:col>0</xdr:col>
                    <xdr:colOff>0</xdr:colOff>
                    <xdr:row>21</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Gravity Method</vt:lpstr>
      <vt:lpstr>Solution</vt:lpstr>
      <vt:lpstr>9 City</vt:lpstr>
      <vt:lpstr> </vt:lpstr>
      <vt:lpst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Basic Location Models</dc:title>
  <dc:subject>Chapter 5 - Network Design in the Supply Chain</dc:subject>
  <dc:creator>Jay Mabe</dc:creator>
  <cp:lastModifiedBy>user</cp:lastModifiedBy>
  <cp:lastPrinted>2001-09-10T13:59:22Z</cp:lastPrinted>
  <dcterms:created xsi:type="dcterms:W3CDTF">1999-11-15T19:30:19Z</dcterms:created>
  <dcterms:modified xsi:type="dcterms:W3CDTF">2019-12-18T23:04:32Z</dcterms:modified>
</cp:coreProperties>
</file>